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430/datos/"/>
    </mc:Choice>
  </mc:AlternateContent>
  <xr:revisionPtr revIDLastSave="3741" documentId="8_{47016CA1-E1E5-4D54-9335-8F3921172825}" xr6:coauthVersionLast="47" xr6:coauthVersionMax="47" xr10:uidLastSave="{F2B00087-8AE0-4C2B-A289-2C8C51556592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destinos'!$A$13:$I$75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destinos'!$29:$30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1" l="1"/>
  <c r="I73" i="11"/>
  <c r="I72" i="11"/>
  <c r="I71" i="11"/>
  <c r="I70" i="11"/>
  <c r="I69" i="11"/>
  <c r="I68" i="11"/>
  <c r="I67" i="11"/>
  <c r="I66" i="11"/>
  <c r="I65" i="11"/>
  <c r="I64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5" i="11"/>
  <c r="I44" i="11"/>
  <c r="I40" i="11"/>
  <c r="I39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3" i="11"/>
  <c r="I22" i="11"/>
  <c r="I21" i="11"/>
  <c r="I20" i="11"/>
  <c r="I19" i="11"/>
  <c r="I18" i="11"/>
  <c r="I17" i="11"/>
  <c r="H57" i="8"/>
  <c r="H48" i="8"/>
  <c r="H38" i="8" l="1"/>
  <c r="I16" i="11"/>
  <c r="H59" i="8"/>
  <c r="H58" i="8"/>
  <c r="H56" i="8"/>
  <c r="H55" i="8"/>
  <c r="H54" i="8"/>
  <c r="H53" i="8"/>
  <c r="H52" i="8"/>
  <c r="H51" i="8"/>
  <c r="H50" i="8"/>
  <c r="H49" i="8"/>
  <c r="H47" i="8"/>
  <c r="H46" i="8"/>
  <c r="H45" i="8"/>
  <c r="H44" i="8"/>
  <c r="H43" i="8"/>
  <c r="H42" i="8"/>
  <c r="H41" i="8"/>
  <c r="H40" i="8"/>
  <c r="H39" i="8"/>
  <c r="H37" i="8"/>
  <c r="H36" i="8"/>
  <c r="H35" i="8"/>
  <c r="H34" i="8"/>
  <c r="H33" i="8"/>
  <c r="H32" i="8"/>
  <c r="H20" i="8"/>
  <c r="H19" i="8"/>
  <c r="H15" i="8"/>
  <c r="H24" i="8" l="1"/>
  <c r="C46" i="10"/>
  <c r="D46" i="10"/>
  <c r="E46" i="10"/>
  <c r="C77" i="3"/>
  <c r="D77" i="3"/>
  <c r="E77" i="3"/>
  <c r="H75" i="11"/>
  <c r="G75" i="11"/>
  <c r="F75" i="11"/>
  <c r="E75" i="11"/>
  <c r="D75" i="11"/>
  <c r="C75" i="11"/>
  <c r="I14" i="11"/>
  <c r="H14" i="8"/>
  <c r="E26" i="8"/>
  <c r="E60" i="8"/>
  <c r="G60" i="8"/>
  <c r="F60" i="8"/>
  <c r="D60" i="8"/>
  <c r="C60" i="8"/>
  <c r="B60" i="8"/>
  <c r="H31" i="8"/>
  <c r="G26" i="8"/>
  <c r="F26" i="8"/>
  <c r="D26" i="8"/>
  <c r="C26" i="8"/>
  <c r="B26" i="8"/>
  <c r="H16" i="8"/>
  <c r="F67" i="3" l="1"/>
  <c r="F63" i="3"/>
  <c r="F66" i="3"/>
  <c r="F62" i="3"/>
  <c r="F64" i="3"/>
  <c r="F65" i="3"/>
  <c r="H26" i="8"/>
  <c r="H18" i="8" l="1"/>
  <c r="H22" i="8"/>
  <c r="H23" i="8"/>
  <c r="H25" i="8"/>
  <c r="F26" i="1"/>
  <c r="E26" i="1"/>
  <c r="D26" i="1"/>
  <c r="F37" i="10" l="1"/>
  <c r="F43" i="10"/>
  <c r="F39" i="10"/>
  <c r="F42" i="10"/>
  <c r="F41" i="10"/>
  <c r="F40" i="10"/>
  <c r="F20" i="10"/>
  <c r="F32" i="10"/>
  <c r="F13" i="10"/>
  <c r="F21" i="10"/>
  <c r="F25" i="10"/>
  <c r="F33" i="10"/>
  <c r="F14" i="10"/>
  <c r="F18" i="10"/>
  <c r="F22" i="10"/>
  <c r="F26" i="10"/>
  <c r="F30" i="10"/>
  <c r="F34" i="10"/>
  <c r="F38" i="10"/>
  <c r="F15" i="10"/>
  <c r="F19" i="10"/>
  <c r="F23" i="10"/>
  <c r="F27" i="10"/>
  <c r="F31" i="10"/>
  <c r="F35" i="10"/>
  <c r="F44" i="10"/>
  <c r="F16" i="10"/>
  <c r="F24" i="10"/>
  <c r="F28" i="10"/>
  <c r="F36" i="10"/>
  <c r="F45" i="10"/>
  <c r="F17" i="10"/>
  <c r="F29" i="10"/>
  <c r="F33" i="3"/>
  <c r="F29" i="3"/>
  <c r="F25" i="3"/>
  <c r="F21" i="3"/>
  <c r="F17" i="3"/>
  <c r="F28" i="3"/>
  <c r="F24" i="3"/>
  <c r="F20" i="3"/>
  <c r="F16" i="3"/>
  <c r="F31" i="3"/>
  <c r="F27" i="3"/>
  <c r="F23" i="3"/>
  <c r="F19" i="3"/>
  <c r="F15" i="3"/>
  <c r="F34" i="3"/>
  <c r="F30" i="3"/>
  <c r="F26" i="3"/>
  <c r="F22" i="3"/>
  <c r="F18" i="3"/>
  <c r="F14" i="3"/>
  <c r="F32" i="3"/>
  <c r="F38" i="3"/>
  <c r="F42" i="3"/>
  <c r="F54" i="3"/>
  <c r="F58" i="3"/>
  <c r="F46" i="3"/>
  <c r="F13" i="3"/>
  <c r="F50" i="3"/>
  <c r="F70" i="3"/>
  <c r="F74" i="3"/>
  <c r="F35" i="3"/>
  <c r="F39" i="3"/>
  <c r="F43" i="3"/>
  <c r="F47" i="3"/>
  <c r="F51" i="3"/>
  <c r="F55" i="3"/>
  <c r="F59" i="3"/>
  <c r="F71" i="3"/>
  <c r="F75" i="3"/>
  <c r="F36" i="3"/>
  <c r="F40" i="3"/>
  <c r="F44" i="3"/>
  <c r="F48" i="3"/>
  <c r="F52" i="3"/>
  <c r="F56" i="3"/>
  <c r="F60" i="3"/>
  <c r="F68" i="3"/>
  <c r="F72" i="3"/>
  <c r="F76" i="3"/>
  <c r="F37" i="3"/>
  <c r="F41" i="3"/>
  <c r="F45" i="3"/>
  <c r="F49" i="3"/>
  <c r="F53" i="3"/>
  <c r="F57" i="3"/>
  <c r="F61" i="3"/>
  <c r="F69" i="3"/>
  <c r="F73" i="3"/>
  <c r="F10" i="1"/>
  <c r="F46" i="10" l="1"/>
  <c r="F77" i="3"/>
  <c r="F10" i="8"/>
  <c r="F10" i="11"/>
  <c r="E16" i="9"/>
  <c r="F14" i="9" s="1"/>
  <c r="D16" i="9"/>
  <c r="C16" i="9"/>
  <c r="F10" i="9"/>
  <c r="F10" i="3"/>
  <c r="E10" i="10"/>
  <c r="F16" i="9" l="1"/>
  <c r="F13" i="9"/>
  <c r="F15" i="9"/>
  <c r="H61" i="8"/>
  <c r="H60" i="8"/>
  <c r="H27" i="8"/>
  <c r="I75" i="11" l="1"/>
  <c r="I76" i="11"/>
</calcChain>
</file>

<file path=xl/sharedStrings.xml><?xml version="1.0" encoding="utf-8"?>
<sst xmlns="http://schemas.openxmlformats.org/spreadsheetml/2006/main" count="349" uniqueCount="157">
  <si>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</si>
  <si>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</si>
  <si>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</si>
  <si>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</si>
  <si>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</si>
  <si>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</si>
  <si>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</si>
  <si>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</si>
  <si>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</si>
  <si>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</si>
  <si>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</si>
  <si>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</si>
  <si>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</si>
  <si>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</si>
  <si>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</si>
  <si>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</si>
  <si>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</si>
  <si>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</si>
  <si>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</si>
  <si>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</si>
  <si>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</si>
  <si>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</si>
  <si>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</si>
  <si>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</si>
  <si>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</si>
  <si>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</si>
  <si>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</si>
  <si>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</si>
  <si>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</si>
  <si>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</si>
  <si>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</si>
  <si>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</si>
  <si>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</si>
  <si>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</si>
  <si>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</si>
  <si>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</si>
  <si>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</si>
  <si>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</si>
  <si>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</si>
  <si>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</si>
  <si>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</si>
  <si>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</si>
  <si>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</si>
  <si>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</si>
  <si>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</si>
  <si>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</si>
  <si>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</si>
  <si>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</si>
  <si>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</si>
  <si>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</si>
  <si>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</si>
  <si>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</si>
  <si>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</si>
  <si>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</si>
  <si>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</si>
  <si>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</si>
  <si>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</si>
  <si>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</si>
  <si>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</si>
  <si>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</si>
  <si>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</si>
  <si>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</si>
  <si>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</si>
  <si>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</si>
  <si>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</si>
  <si>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</si>
  <si>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</si>
  <si>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</si>
  <si>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</si>
  <si>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</si>
  <si>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</si>
  <si>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</si>
  <si>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</si>
  <si>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</si>
  <si>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</si>
  <si>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</si>
  <si>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</si>
  <si>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</si>
  <si>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</si>
  <si>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</si>
  <si>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</si>
  <si>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</si>
  <si>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</si>
  <si>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</si>
  <si>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</si>
  <si>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</si>
  <si>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</si>
  <si>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</si>
  <si>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</si>
  <si>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</si>
  <si>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</si>
  <si>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</si>
  <si>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</si>
  <si>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</si>
  <si>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</si>
  <si>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</si>
  <si>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</si>
  <si>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</si>
  <si>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</si>
  <si>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</si>
  <si>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</si>
  <si>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</si>
  <si>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</si>
  <si>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</si>
  <si>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</si>
  <si>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</si>
  <si>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</si>
  <si>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</si>
  <si>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</si>
  <si>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</si>
  <si>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</si>
  <si>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</si>
  <si>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</si>
  <si>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</si>
  <si>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</si>
  <si>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</si>
  <si>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</si>
  <si>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</si>
  <si>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</si>
  <si>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</si>
  <si>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</si>
  <si>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</si>
  <si>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</si>
  <si>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</si>
  <si>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</si>
  <si>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</si>
  <si>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</si>
  <si>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</si>
  <si>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</si>
  <si>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</si>
  <si>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</si>
  <si>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</si>
  <si>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</si>
  <si>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</si>
  <si>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</si>
  <si>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</si>
  <si>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</si>
  <si>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</si>
  <si>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</si>
  <si>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</si>
  <si>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</si>
  <si>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30/04/2025</t>
    </r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</si>
  <si>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</si>
  <si>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</si>
  <si>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</si>
  <si>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</si>
  <si>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</si>
  <si>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</si>
  <si>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</si>
  <si>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</si>
  <si>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</si>
  <si>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</si>
  <si>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</si>
  <si>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SENEGAL             </t>
  </si>
  <si>
    <t xml:space="preserve">CEBOLLA             </t>
  </si>
  <si>
    <t>KUWAIT</t>
  </si>
  <si>
    <t>SENEGAL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</si>
</sst>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border outline="0">
        <bottom style="thin">
          <color indexed="64"/>
        </bottom>
      </border>
    </dxf>
    <dxf>
      <border outline="0"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26</xdr:row>
      <xdr:rowOff>0</xdr:rowOff>
    </xdr:from>
    <xdr:to>
      <xdr:col>6</xdr:col>
      <xdr:colOff>647700</xdr:colOff>
      <xdr:row>26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60</xdr:row>
      <xdr:rowOff>0</xdr:rowOff>
    </xdr:from>
    <xdr:to>
      <xdr:col>7</xdr:col>
      <xdr:colOff>66675</xdr:colOff>
      <xdr:row>60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26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77" totalsRowShown="0" headerRowDxfId="23" headerRowBorderDxfId="22" tableBorderDxfId="21">
  <sortState xmlns:xlrd2="http://schemas.microsoft.com/office/spreadsheetml/2017/richdata2" ref="B13:F77">
    <sortCondition descending="1" ref="E13:E77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6" totalsRowShown="0" headerRowDxfId="20" headerRowBorderDxfId="19" tableBorderDxfId="18">
  <sortState xmlns:xlrd2="http://schemas.microsoft.com/office/spreadsheetml/2017/richdata2" ref="B13:F46">
    <sortCondition descending="1" ref="E13:E46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6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0:H60" totalsRowShown="0" headerRowDxfId="2" headerRowBorderDxfId="0" tableBorderDxfId="1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+(G31-D31)/D31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75" totalsRowShown="0" headerRowDxfId="14" headerRowBorderDxfId="13" tableBorderDxfId="12">
  <tableColumns count="9">
    <tableColumn id="1" xr3:uid="{5D5C9B32-CC7C-42CB-B148-6A540FA8224F}" name="DESTINO" dataDxfId="11"/>
    <tableColumn id="2" xr3:uid="{34F784EA-D59F-4152-A0F3-14FFF3586B99}" name="ESPECIE" dataDxfId="10"/>
    <tableColumn id="3" xr3:uid="{05704FBE-D1E3-4B4F-A1B0-B5A1B289291A}" name="PALL" dataDxfId="9" dataCellStyle="Millares"/>
    <tableColumn id="4" xr3:uid="{33D767CB-282C-43B0-B411-17E301E590FA}" name="BULT" dataDxfId="8" dataCellStyle="Millares"/>
    <tableColumn id="5" xr3:uid="{1240987F-48F3-4E84-B003-8C8416CE588D}" name="TONS" dataDxfId="7" dataCellStyle="Millares"/>
    <tableColumn id="6" xr3:uid="{DEDC19FD-0F3C-4DA8-AB8E-BADAED50D104}" name="PALLETS" dataDxfId="6" dataCellStyle="Millares"/>
    <tableColumn id="7" xr3:uid="{511A1832-1905-47C7-ABDD-63C9EBE388F2}" name="BULTOS" dataDxfId="5" dataCellStyle="Millares"/>
    <tableColumn id="8" xr3:uid="{74D2C20B-01E3-46DC-BA5B-8CCFDC824C9C}" name="TONELADAS" dataDxfId="4" dataCellStyle="Millares"/>
    <tableColumn id="9" xr3:uid="{E58DF92A-F187-47EE-8E34-77F5FB532B4A}" name="% Variación" dataDxfId="3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topLeftCell="A2" zoomScaleNormal="100" zoomScaleSheetLayoutView="100" workbookViewId="0">
      <selection activeCell="G2" sqref="G2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141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30/04/2025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102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103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104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105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106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107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81">
        <v>10</v>
      </c>
      <c r="B22" s="82" t="s">
        <v>142</v>
      </c>
      <c r="C22" s="83">
        <v>45752</v>
      </c>
      <c r="D22" s="76">
        <v>4936</v>
      </c>
      <c r="E22" s="76">
        <v>395229</v>
      </c>
      <c r="F22" s="76">
        <v>5869</v>
      </c>
    </row>
    <row r="23" spans="1:7" ht="20.100000000000001" customHeight="1" x14ac:dyDescent="0.2">
      <c r="A23" s="81">
        <v>11</v>
      </c>
      <c r="B23" s="82" t="s">
        <v>143</v>
      </c>
      <c r="C23" s="83">
        <v>45761</v>
      </c>
      <c r="D23" s="76">
        <v>4725</v>
      </c>
      <c r="E23" s="76">
        <v>381683</v>
      </c>
      <c r="F23" s="76">
        <v>5020</v>
      </c>
    </row>
    <row r="24" spans="1:7" ht="20.100000000000001" customHeight="1" x14ac:dyDescent="0.2">
      <c r="A24" s="81">
        <v>12</v>
      </c>
      <c r="B24" s="82" t="s">
        <v>144</v>
      </c>
      <c r="C24" s="83">
        <v>45766</v>
      </c>
      <c r="D24" s="76">
        <v>5873</v>
      </c>
      <c r="E24" s="76">
        <v>425528</v>
      </c>
      <c r="F24" s="76">
        <v>6715</v>
      </c>
    </row>
    <row r="25" spans="1:7" ht="20.100000000000001" customHeight="1" x14ac:dyDescent="0.2">
      <c r="A25" s="81">
        <v>13</v>
      </c>
      <c r="B25" s="82" t="s">
        <v>145</v>
      </c>
      <c r="C25" s="83">
        <v>45777</v>
      </c>
      <c r="D25" s="76">
        <v>6350</v>
      </c>
      <c r="E25" s="76">
        <v>507057</v>
      </c>
      <c r="F25" s="76">
        <v>6730</v>
      </c>
    </row>
    <row r="26" spans="1:7" ht="20.100000000000001" customHeight="1" x14ac:dyDescent="0.2">
      <c r="A26" s="70"/>
      <c r="B26" s="33"/>
      <c r="C26" s="34" t="s">
        <v>7</v>
      </c>
      <c r="D26" s="33">
        <f>SUM(D13:D25)</f>
        <v>72506</v>
      </c>
      <c r="E26" s="33">
        <f>SUM(E13:E25)</f>
        <v>5859240</v>
      </c>
      <c r="F26" s="34">
        <f>SUM(F13:F25)</f>
        <v>82057</v>
      </c>
      <c r="G26" s="6"/>
    </row>
    <row r="27" spans="1:7" x14ac:dyDescent="0.2">
      <c r="A27" s="6"/>
      <c r="B27" s="6"/>
      <c r="C27" s="10"/>
      <c r="D27" s="11"/>
      <c r="E27" s="11"/>
      <c r="F27" s="9"/>
    </row>
    <row r="28" spans="1:7" x14ac:dyDescent="0.2">
      <c r="A28" s="6"/>
      <c r="B28" s="6"/>
      <c r="C28" s="10"/>
      <c r="D28" s="11"/>
      <c r="E28" s="11"/>
      <c r="F28" s="9"/>
    </row>
    <row r="29" spans="1:7" x14ac:dyDescent="0.2">
      <c r="D29" s="7"/>
    </row>
    <row r="31" spans="1:7" x14ac:dyDescent="0.2">
      <c r="D31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30/04/2025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36956</v>
      </c>
      <c r="D13" s="76">
        <v>3022621</v>
      </c>
      <c r="E13" s="76">
        <v>39974</v>
      </c>
      <c r="F13" s="78">
        <f>+E13/$E$16</f>
        <v>0.48715511358096908</v>
      </c>
      <c r="G13" s="5"/>
    </row>
    <row r="14" spans="1:7" ht="16.5" customHeight="1" x14ac:dyDescent="0.2">
      <c r="A14" s="32"/>
      <c r="B14" s="75" t="s">
        <v>32</v>
      </c>
      <c r="C14" s="76">
        <v>31071</v>
      </c>
      <c r="D14" s="76">
        <v>2462030</v>
      </c>
      <c r="E14" s="76">
        <v>36796</v>
      </c>
      <c r="F14" s="78">
        <f>+E14/$E$16</f>
        <v>0.4484254655357317</v>
      </c>
      <c r="G14" s="5"/>
    </row>
    <row r="15" spans="1:7" ht="16.5" customHeight="1" x14ac:dyDescent="0.2">
      <c r="A15" s="32"/>
      <c r="B15" s="79" t="s">
        <v>108</v>
      </c>
      <c r="C15" s="80">
        <v>4479</v>
      </c>
      <c r="D15" s="80">
        <v>374589</v>
      </c>
      <c r="E15" s="80">
        <v>5286</v>
      </c>
      <c r="F15" s="78">
        <f>+E15/$E$16</f>
        <v>6.4419420883299217E-2</v>
      </c>
      <c r="G15" s="5"/>
    </row>
    <row r="16" spans="1:7" ht="16.5" customHeight="1" x14ac:dyDescent="0.2">
      <c r="B16" s="63" t="s">
        <v>7</v>
      </c>
      <c r="C16" s="64">
        <f>SUM(C13:C15)</f>
        <v>72506</v>
      </c>
      <c r="D16" s="64">
        <f>SUM(D13:D15)</f>
        <v>5859240</v>
      </c>
      <c r="E16" s="64">
        <f>SUM(E13:E15)</f>
        <v>82056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7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30/04/2025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10699</v>
      </c>
      <c r="D13" s="76">
        <v>866341</v>
      </c>
      <c r="E13" s="76">
        <v>11026</v>
      </c>
      <c r="F13" s="77">
        <f>+E13/$E$77</f>
        <v>0.13436837358941237</v>
      </c>
    </row>
    <row r="14" spans="2:7" s="28" customFormat="1" ht="20.100000000000001" customHeight="1" x14ac:dyDescent="0.2">
      <c r="B14" s="75" t="s">
        <v>33</v>
      </c>
      <c r="C14" s="76">
        <v>8926</v>
      </c>
      <c r="D14" s="76">
        <v>710353</v>
      </c>
      <c r="E14" s="76">
        <v>10243</v>
      </c>
      <c r="F14" s="77">
        <f>+E14/$E$77</f>
        <v>0.12482634234322065</v>
      </c>
    </row>
    <row r="15" spans="2:7" s="28" customFormat="1" ht="20.100000000000001" customHeight="1" x14ac:dyDescent="0.2">
      <c r="B15" s="75" t="s">
        <v>35</v>
      </c>
      <c r="C15" s="76">
        <v>7766</v>
      </c>
      <c r="D15" s="76">
        <v>628613</v>
      </c>
      <c r="E15" s="76">
        <v>8394</v>
      </c>
      <c r="F15" s="77">
        <f>+E15/$E$77</f>
        <v>0.10229349971971045</v>
      </c>
    </row>
    <row r="16" spans="2:7" s="28" customFormat="1" ht="20.100000000000001" customHeight="1" x14ac:dyDescent="0.2">
      <c r="B16" s="75" t="s">
        <v>37</v>
      </c>
      <c r="C16" s="76">
        <v>5082</v>
      </c>
      <c r="D16" s="76">
        <v>384949</v>
      </c>
      <c r="E16" s="76">
        <v>6060</v>
      </c>
      <c r="F16" s="77">
        <f>+E16/$E$77</f>
        <v>7.3850203514587237E-2</v>
      </c>
    </row>
    <row r="17" spans="2:6" s="28" customFormat="1" ht="20.100000000000001" customHeight="1" x14ac:dyDescent="0.2">
      <c r="B17" s="75" t="s">
        <v>39</v>
      </c>
      <c r="C17" s="76">
        <v>4665</v>
      </c>
      <c r="D17" s="76">
        <v>340646</v>
      </c>
      <c r="E17" s="76">
        <v>5341</v>
      </c>
      <c r="F17" s="77">
        <f>+E17/$E$77</f>
        <v>6.5088108411123835E-2</v>
      </c>
    </row>
    <row r="18" spans="2:6" s="28" customFormat="1" ht="20.100000000000001" customHeight="1" x14ac:dyDescent="0.2">
      <c r="B18" s="75" t="s">
        <v>36</v>
      </c>
      <c r="C18" s="76">
        <v>4376</v>
      </c>
      <c r="D18" s="76">
        <v>371024</v>
      </c>
      <c r="E18" s="76">
        <v>5196</v>
      </c>
      <c r="F18" s="77">
        <f>+E18/$E$77</f>
        <v>6.3321065587755007E-2</v>
      </c>
    </row>
    <row r="19" spans="2:6" s="28" customFormat="1" ht="20.100000000000001" customHeight="1" x14ac:dyDescent="0.2">
      <c r="B19" s="75" t="s">
        <v>40</v>
      </c>
      <c r="C19" s="76">
        <v>3951</v>
      </c>
      <c r="D19" s="76">
        <v>343516</v>
      </c>
      <c r="E19" s="76">
        <v>4391</v>
      </c>
      <c r="F19" s="77">
        <f>+E19/$E$77</f>
        <v>5.3510931292500424E-2</v>
      </c>
    </row>
    <row r="20" spans="2:6" s="28" customFormat="1" ht="20.100000000000001" customHeight="1" x14ac:dyDescent="0.2">
      <c r="B20" s="75" t="s">
        <v>41</v>
      </c>
      <c r="C20" s="76">
        <v>3806</v>
      </c>
      <c r="D20" s="76">
        <v>329785</v>
      </c>
      <c r="E20" s="76">
        <v>4140</v>
      </c>
      <c r="F20" s="77">
        <f>+E20/$E$77</f>
        <v>5.0452119232737819E-2</v>
      </c>
    </row>
    <row r="21" spans="2:6" s="28" customFormat="1" ht="20.100000000000001" customHeight="1" x14ac:dyDescent="0.2">
      <c r="B21" s="75" t="s">
        <v>43</v>
      </c>
      <c r="C21" s="76">
        <v>2800</v>
      </c>
      <c r="D21" s="76">
        <v>187680</v>
      </c>
      <c r="E21" s="76">
        <v>3417</v>
      </c>
      <c r="F21" s="77">
        <f>+E21/$E$77</f>
        <v>4.1641278120353897E-2</v>
      </c>
    </row>
    <row r="22" spans="2:6" s="28" customFormat="1" ht="20.100000000000001" customHeight="1" x14ac:dyDescent="0.2">
      <c r="B22" s="75" t="s">
        <v>38</v>
      </c>
      <c r="C22" s="76">
        <v>2682</v>
      </c>
      <c r="D22" s="76">
        <v>241336</v>
      </c>
      <c r="E22" s="76">
        <v>3128</v>
      </c>
      <c r="F22" s="77">
        <f>+E22/$E$77</f>
        <v>3.8119378975846351E-2</v>
      </c>
    </row>
    <row r="23" spans="2:6" s="28" customFormat="1" ht="20.100000000000001" customHeight="1" x14ac:dyDescent="0.2">
      <c r="B23" s="75" t="s">
        <v>48</v>
      </c>
      <c r="C23" s="76">
        <v>2529</v>
      </c>
      <c r="D23" s="76">
        <v>244230</v>
      </c>
      <c r="E23" s="76">
        <v>3062</v>
      </c>
      <c r="F23" s="77">
        <f>+E23/$E$77</f>
        <v>3.7315069828657781E-2</v>
      </c>
    </row>
    <row r="24" spans="2:6" s="28" customFormat="1" ht="20.100000000000001" customHeight="1" x14ac:dyDescent="0.2">
      <c r="B24" s="75" t="s">
        <v>42</v>
      </c>
      <c r="C24" s="76">
        <v>2173</v>
      </c>
      <c r="D24" s="76">
        <v>151235</v>
      </c>
      <c r="E24" s="76">
        <v>2581</v>
      </c>
      <c r="F24" s="77">
        <f>+E24/$E$77</f>
        <v>3.1453362255965296E-2</v>
      </c>
    </row>
    <row r="25" spans="2:6" s="28" customFormat="1" ht="20.100000000000001" customHeight="1" x14ac:dyDescent="0.2">
      <c r="B25" s="75" t="s">
        <v>47</v>
      </c>
      <c r="C25" s="76">
        <v>1931</v>
      </c>
      <c r="D25" s="76">
        <v>145380</v>
      </c>
      <c r="E25" s="76">
        <v>2325</v>
      </c>
      <c r="F25" s="77">
        <f>+E25/$E$77</f>
        <v>2.8333617685052038E-2</v>
      </c>
    </row>
    <row r="26" spans="2:6" s="28" customFormat="1" ht="20.100000000000001" customHeight="1" x14ac:dyDescent="0.2">
      <c r="B26" s="75" t="s">
        <v>46</v>
      </c>
      <c r="C26" s="76">
        <v>1865</v>
      </c>
      <c r="D26" s="76">
        <v>163858</v>
      </c>
      <c r="E26" s="76">
        <v>1993</v>
      </c>
      <c r="F26" s="77">
        <f>+E26/$E$77</f>
        <v>2.4287698944648908E-2</v>
      </c>
    </row>
    <row r="27" spans="2:6" s="28" customFormat="1" ht="20.100000000000001" customHeight="1" x14ac:dyDescent="0.2">
      <c r="B27" s="75" t="s">
        <v>50</v>
      </c>
      <c r="C27" s="76">
        <v>1465</v>
      </c>
      <c r="D27" s="76">
        <v>101157</v>
      </c>
      <c r="E27" s="76">
        <v>1712</v>
      </c>
      <c r="F27" s="77">
        <f>+E27/$E$77</f>
        <v>2.0863291817982403E-2</v>
      </c>
    </row>
    <row r="28" spans="2:6" s="28" customFormat="1" ht="20.100000000000001" customHeight="1" x14ac:dyDescent="0.2">
      <c r="B28" s="75" t="s">
        <v>45</v>
      </c>
      <c r="C28" s="76">
        <v>1245</v>
      </c>
      <c r="D28" s="76">
        <v>91253</v>
      </c>
      <c r="E28" s="76">
        <v>1529</v>
      </c>
      <c r="F28" s="77">
        <f>+E28/$E$77</f>
        <v>1.8633161909868631E-2</v>
      </c>
    </row>
    <row r="29" spans="2:6" s="28" customFormat="1" ht="20.100000000000001" customHeight="1" x14ac:dyDescent="0.2">
      <c r="B29" s="75" t="s">
        <v>44</v>
      </c>
      <c r="C29" s="76">
        <v>911</v>
      </c>
      <c r="D29" s="76">
        <v>45523</v>
      </c>
      <c r="E29" s="76">
        <v>1121</v>
      </c>
      <c r="F29" s="77">
        <f>+E29/$E$77</f>
        <v>1.3661068999975627E-2</v>
      </c>
    </row>
    <row r="30" spans="2:6" s="28" customFormat="1" ht="20.100000000000001" customHeight="1" x14ac:dyDescent="0.2">
      <c r="B30" s="75" t="s">
        <v>49</v>
      </c>
      <c r="C30" s="76">
        <v>786</v>
      </c>
      <c r="D30" s="76">
        <v>59756</v>
      </c>
      <c r="E30" s="76">
        <v>909</v>
      </c>
      <c r="F30" s="77">
        <f>+E30/$E$77</f>
        <v>1.1077530527188087E-2</v>
      </c>
    </row>
    <row r="31" spans="2:6" s="28" customFormat="1" ht="20.100000000000001" customHeight="1" x14ac:dyDescent="0.2">
      <c r="B31" s="75" t="s">
        <v>51</v>
      </c>
      <c r="C31" s="76">
        <v>620</v>
      </c>
      <c r="D31" s="76">
        <v>54138</v>
      </c>
      <c r="E31" s="76">
        <v>698</v>
      </c>
      <c r="F31" s="77">
        <f>+E31/$E$77</f>
        <v>8.5061785566306752E-3</v>
      </c>
    </row>
    <row r="32" spans="2:6" s="28" customFormat="1" ht="20.100000000000001" customHeight="1" x14ac:dyDescent="0.2">
      <c r="B32" s="75" t="s">
        <v>62</v>
      </c>
      <c r="C32" s="76">
        <v>309</v>
      </c>
      <c r="D32" s="76">
        <v>29145</v>
      </c>
      <c r="E32" s="76">
        <v>367</v>
      </c>
      <c r="F32" s="77">
        <f>+E32/$E$77</f>
        <v>4.4724463184576766E-3</v>
      </c>
    </row>
    <row r="33" spans="2:6" s="28" customFormat="1" ht="20.100000000000001" customHeight="1" x14ac:dyDescent="0.2">
      <c r="B33" s="75" t="s">
        <v>59</v>
      </c>
      <c r="C33" s="76">
        <v>300</v>
      </c>
      <c r="D33" s="76">
        <v>34434</v>
      </c>
      <c r="E33" s="76">
        <v>320</v>
      </c>
      <c r="F33" s="77">
        <f>+E33/$E$77</f>
        <v>3.8996807136415707E-3</v>
      </c>
    </row>
    <row r="34" spans="2:6" s="28" customFormat="1" ht="20.100000000000001" customHeight="1" x14ac:dyDescent="0.2">
      <c r="B34" s="75" t="s">
        <v>61</v>
      </c>
      <c r="C34" s="76">
        <v>252</v>
      </c>
      <c r="D34" s="76">
        <v>20832</v>
      </c>
      <c r="E34" s="76">
        <v>295</v>
      </c>
      <c r="F34" s="77">
        <f>+E34/$E$77</f>
        <v>3.5950181578883228E-3</v>
      </c>
    </row>
    <row r="35" spans="2:6" s="28" customFormat="1" ht="20.100000000000001" customHeight="1" x14ac:dyDescent="0.2">
      <c r="B35" s="75" t="s">
        <v>111</v>
      </c>
      <c r="C35" s="76">
        <v>225</v>
      </c>
      <c r="D35" s="76">
        <v>12980</v>
      </c>
      <c r="E35" s="76">
        <v>259</v>
      </c>
      <c r="F35" s="77">
        <f>+E35/$E$77</f>
        <v>3.1563040776036461E-3</v>
      </c>
    </row>
    <row r="36" spans="2:6" s="28" customFormat="1" ht="20.100000000000001" customHeight="1" x14ac:dyDescent="0.2">
      <c r="B36" s="75" t="s">
        <v>66</v>
      </c>
      <c r="C36" s="76">
        <v>200</v>
      </c>
      <c r="D36" s="76">
        <v>25600</v>
      </c>
      <c r="E36" s="76">
        <v>241</v>
      </c>
      <c r="F36" s="77">
        <f>+E36/$E$77</f>
        <v>2.936947037461308E-3</v>
      </c>
    </row>
    <row r="37" spans="2:6" s="28" customFormat="1" ht="20.100000000000001" customHeight="1" x14ac:dyDescent="0.2">
      <c r="B37" s="75" t="s">
        <v>146</v>
      </c>
      <c r="C37" s="76">
        <v>180</v>
      </c>
      <c r="D37" s="76">
        <v>5360</v>
      </c>
      <c r="E37" s="76">
        <v>240</v>
      </c>
      <c r="F37" s="77">
        <f>+E37/$E$77</f>
        <v>2.9247605352311782E-3</v>
      </c>
    </row>
    <row r="38" spans="2:6" s="28" customFormat="1" ht="20.100000000000001" customHeight="1" x14ac:dyDescent="0.2">
      <c r="B38" s="75" t="s">
        <v>57</v>
      </c>
      <c r="C38" s="76">
        <v>200</v>
      </c>
      <c r="D38" s="76">
        <v>13090</v>
      </c>
      <c r="E38" s="76">
        <v>218</v>
      </c>
      <c r="F38" s="77">
        <f>+E38/$E$77</f>
        <v>2.6566574861683198E-3</v>
      </c>
    </row>
    <row r="39" spans="2:6" s="28" customFormat="1" ht="20.100000000000001" customHeight="1" x14ac:dyDescent="0.2">
      <c r="B39" s="75" t="s">
        <v>64</v>
      </c>
      <c r="C39" s="76">
        <v>180</v>
      </c>
      <c r="D39" s="76">
        <v>21600</v>
      </c>
      <c r="E39" s="76">
        <v>211</v>
      </c>
      <c r="F39" s="77">
        <f>+E39/$E$77</f>
        <v>2.5713519705574104E-3</v>
      </c>
    </row>
    <row r="40" spans="2:6" s="28" customFormat="1" ht="20.100000000000001" customHeight="1" x14ac:dyDescent="0.2">
      <c r="B40" s="75" t="s">
        <v>63</v>
      </c>
      <c r="C40" s="76">
        <v>160</v>
      </c>
      <c r="D40" s="76">
        <v>19549</v>
      </c>
      <c r="E40" s="76">
        <v>187</v>
      </c>
      <c r="F40" s="77">
        <f>+E40/$E$77</f>
        <v>2.2788759170342928E-3</v>
      </c>
    </row>
    <row r="41" spans="2:6" s="28" customFormat="1" ht="20.100000000000001" customHeight="1" x14ac:dyDescent="0.2">
      <c r="B41" s="75" t="s">
        <v>109</v>
      </c>
      <c r="C41" s="76">
        <v>162</v>
      </c>
      <c r="D41" s="76">
        <v>17376</v>
      </c>
      <c r="E41" s="76">
        <v>156</v>
      </c>
      <c r="F41" s="77">
        <f>+E41/$E$77</f>
        <v>1.9010943479002658E-3</v>
      </c>
    </row>
    <row r="42" spans="2:6" s="28" customFormat="1" ht="20.100000000000001" customHeight="1" x14ac:dyDescent="0.2">
      <c r="B42" s="75" t="s">
        <v>60</v>
      </c>
      <c r="C42" s="76">
        <v>132</v>
      </c>
      <c r="D42" s="76">
        <v>7392</v>
      </c>
      <c r="E42" s="76">
        <v>152</v>
      </c>
      <c r="F42" s="77">
        <f>+E42/$E$77</f>
        <v>1.8523483389797459E-3</v>
      </c>
    </row>
    <row r="43" spans="2:6" s="28" customFormat="1" ht="20.100000000000001" customHeight="1" x14ac:dyDescent="0.2">
      <c r="B43" s="75" t="s">
        <v>52</v>
      </c>
      <c r="C43" s="76">
        <v>142</v>
      </c>
      <c r="D43" s="76">
        <v>13916</v>
      </c>
      <c r="E43" s="76">
        <v>142</v>
      </c>
      <c r="F43" s="77">
        <f>+E43/$E$77</f>
        <v>1.730483316678447E-3</v>
      </c>
    </row>
    <row r="44" spans="2:6" s="28" customFormat="1" ht="20.100000000000001" customHeight="1" x14ac:dyDescent="0.2">
      <c r="B44" s="75" t="s">
        <v>54</v>
      </c>
      <c r="C44" s="76">
        <v>100</v>
      </c>
      <c r="D44" s="76">
        <v>9810</v>
      </c>
      <c r="E44" s="76">
        <v>137</v>
      </c>
      <c r="F44" s="77">
        <f>+E44/$E$77</f>
        <v>1.6695508055277974E-3</v>
      </c>
    </row>
    <row r="45" spans="2:6" s="28" customFormat="1" ht="20.100000000000001" customHeight="1" x14ac:dyDescent="0.2">
      <c r="B45" s="75" t="s">
        <v>65</v>
      </c>
      <c r="C45" s="76">
        <v>120</v>
      </c>
      <c r="D45" s="76">
        <v>13799</v>
      </c>
      <c r="E45" s="76">
        <v>132</v>
      </c>
      <c r="F45" s="77">
        <f>+E45/$E$77</f>
        <v>1.6086182943771479E-3</v>
      </c>
    </row>
    <row r="46" spans="2:6" s="28" customFormat="1" ht="20.100000000000001" customHeight="1" x14ac:dyDescent="0.2">
      <c r="B46" s="75" t="s">
        <v>55</v>
      </c>
      <c r="C46" s="76">
        <v>100</v>
      </c>
      <c r="D46" s="76">
        <v>9378</v>
      </c>
      <c r="E46" s="76">
        <v>131</v>
      </c>
      <c r="F46" s="77">
        <f>+E46/$E$77</f>
        <v>1.5964317921470181E-3</v>
      </c>
    </row>
    <row r="47" spans="2:6" s="28" customFormat="1" ht="20.100000000000001" customHeight="1" x14ac:dyDescent="0.2">
      <c r="B47" s="75" t="s">
        <v>110</v>
      </c>
      <c r="C47" s="76">
        <v>120</v>
      </c>
      <c r="D47" s="76">
        <v>13086</v>
      </c>
      <c r="E47" s="76">
        <v>120</v>
      </c>
      <c r="F47" s="77">
        <f>+E47/$E$77</f>
        <v>1.4623802676155891E-3</v>
      </c>
    </row>
    <row r="48" spans="2:6" s="28" customFormat="1" ht="20.100000000000001" customHeight="1" x14ac:dyDescent="0.2">
      <c r="B48" s="75" t="s">
        <v>53</v>
      </c>
      <c r="C48" s="76">
        <v>112</v>
      </c>
      <c r="D48" s="76">
        <v>5992</v>
      </c>
      <c r="E48" s="76">
        <v>120</v>
      </c>
      <c r="F48" s="77">
        <f>+E48/$E$77</f>
        <v>1.4623802676155891E-3</v>
      </c>
    </row>
    <row r="49" spans="2:6" s="28" customFormat="1" ht="20.100000000000001" customHeight="1" x14ac:dyDescent="0.2">
      <c r="B49" s="75" t="s">
        <v>58</v>
      </c>
      <c r="C49" s="76">
        <v>106</v>
      </c>
      <c r="D49" s="76">
        <v>10388</v>
      </c>
      <c r="E49" s="76">
        <v>106</v>
      </c>
      <c r="F49" s="77">
        <f>+E49/$E$77</f>
        <v>1.2917692363937703E-3</v>
      </c>
    </row>
    <row r="50" spans="2:6" s="28" customFormat="1" ht="20.100000000000001" customHeight="1" x14ac:dyDescent="0.2">
      <c r="B50" s="75" t="s">
        <v>112</v>
      </c>
      <c r="C50" s="76">
        <v>99</v>
      </c>
      <c r="D50" s="76">
        <v>9009</v>
      </c>
      <c r="E50" s="76">
        <v>92</v>
      </c>
      <c r="F50" s="77">
        <f>+E50/$E$77</f>
        <v>1.1211582051719516E-3</v>
      </c>
    </row>
    <row r="51" spans="2:6" s="28" customFormat="1" ht="20.100000000000001" customHeight="1" x14ac:dyDescent="0.2">
      <c r="B51" s="75" t="s">
        <v>113</v>
      </c>
      <c r="C51" s="76">
        <v>80</v>
      </c>
      <c r="D51" s="76">
        <v>8976</v>
      </c>
      <c r="E51" s="76">
        <v>85</v>
      </c>
      <c r="F51" s="77">
        <f>+E51/$E$77</f>
        <v>1.0358526895610422E-3</v>
      </c>
    </row>
    <row r="52" spans="2:6" s="28" customFormat="1" ht="20.100000000000001" customHeight="1" x14ac:dyDescent="0.2">
      <c r="B52" s="75" t="s">
        <v>116</v>
      </c>
      <c r="C52" s="76">
        <v>60</v>
      </c>
      <c r="D52" s="76">
        <v>5887</v>
      </c>
      <c r="E52" s="76">
        <v>82</v>
      </c>
      <c r="F52" s="77">
        <f>+E52/$E$77</f>
        <v>9.9929318287065249E-4</v>
      </c>
    </row>
    <row r="53" spans="2:6" s="28" customFormat="1" ht="20.100000000000001" customHeight="1" x14ac:dyDescent="0.2">
      <c r="B53" s="75" t="s">
        <v>122</v>
      </c>
      <c r="C53" s="76">
        <v>60</v>
      </c>
      <c r="D53" s="76">
        <v>5850</v>
      </c>
      <c r="E53" s="76">
        <v>82</v>
      </c>
      <c r="F53" s="77">
        <f>+E53/$E$77</f>
        <v>9.9929318287065249E-4</v>
      </c>
    </row>
    <row r="54" spans="2:6" s="28" customFormat="1" ht="20.100000000000001" customHeight="1" x14ac:dyDescent="0.2">
      <c r="B54" s="75" t="s">
        <v>114</v>
      </c>
      <c r="C54" s="76">
        <v>80</v>
      </c>
      <c r="D54" s="76">
        <v>8778</v>
      </c>
      <c r="E54" s="76">
        <v>79</v>
      </c>
      <c r="F54" s="77">
        <f>+E54/$E$77</f>
        <v>9.6273367618026273E-4</v>
      </c>
    </row>
    <row r="55" spans="2:6" s="28" customFormat="1" ht="20.100000000000001" customHeight="1" x14ac:dyDescent="0.2">
      <c r="B55" s="75" t="s">
        <v>56</v>
      </c>
      <c r="C55" s="76">
        <v>66</v>
      </c>
      <c r="D55" s="76">
        <v>3696</v>
      </c>
      <c r="E55" s="76">
        <v>76</v>
      </c>
      <c r="F55" s="77">
        <f>+E55/$E$77</f>
        <v>9.2617416948987297E-4</v>
      </c>
    </row>
    <row r="56" spans="2:6" s="28" customFormat="1" ht="20.100000000000001" customHeight="1" x14ac:dyDescent="0.2">
      <c r="B56" s="75" t="s">
        <v>70</v>
      </c>
      <c r="C56" s="76">
        <v>60</v>
      </c>
      <c r="D56" s="76">
        <v>7200</v>
      </c>
      <c r="E56" s="76">
        <v>70</v>
      </c>
      <c r="F56" s="77">
        <f>+E56/$E$77</f>
        <v>8.5305515610909356E-4</v>
      </c>
    </row>
    <row r="57" spans="2:6" s="28" customFormat="1" ht="20.100000000000001" customHeight="1" x14ac:dyDescent="0.2">
      <c r="B57" s="75" t="s">
        <v>115</v>
      </c>
      <c r="C57" s="76">
        <v>60</v>
      </c>
      <c r="D57" s="76">
        <v>7046</v>
      </c>
      <c r="E57" s="76">
        <v>64</v>
      </c>
      <c r="F57" s="77">
        <f>+E57/$E$77</f>
        <v>7.7993614272831415E-4</v>
      </c>
    </row>
    <row r="58" spans="2:6" s="28" customFormat="1" ht="20.100000000000001" customHeight="1" x14ac:dyDescent="0.2">
      <c r="B58" s="75" t="s">
        <v>117</v>
      </c>
      <c r="C58" s="76">
        <v>40</v>
      </c>
      <c r="D58" s="76">
        <v>3820</v>
      </c>
      <c r="E58" s="76">
        <v>53</v>
      </c>
      <c r="F58" s="77">
        <f>+E58/$E$77</f>
        <v>6.4588461819688517E-4</v>
      </c>
    </row>
    <row r="59" spans="2:6" s="28" customFormat="1" ht="20.100000000000001" customHeight="1" x14ac:dyDescent="0.2">
      <c r="B59" s="75" t="s">
        <v>68</v>
      </c>
      <c r="C59" s="76">
        <v>40</v>
      </c>
      <c r="D59" s="76">
        <v>2520</v>
      </c>
      <c r="E59" s="76">
        <v>52</v>
      </c>
      <c r="F59" s="77">
        <f>+E59/$E$77</f>
        <v>6.3369811596675522E-4</v>
      </c>
    </row>
    <row r="60" spans="2:6" s="28" customFormat="1" ht="20.100000000000001" customHeight="1" x14ac:dyDescent="0.2">
      <c r="B60" s="75" t="s">
        <v>69</v>
      </c>
      <c r="C60" s="76">
        <v>40</v>
      </c>
      <c r="D60" s="76">
        <v>5120</v>
      </c>
      <c r="E60" s="76">
        <v>49</v>
      </c>
      <c r="F60" s="77">
        <f>+E60/$E$77</f>
        <v>5.9713860927636546E-4</v>
      </c>
    </row>
    <row r="61" spans="2:6" s="28" customFormat="1" ht="20.100000000000001" customHeight="1" x14ac:dyDescent="0.2">
      <c r="B61" s="75" t="s">
        <v>147</v>
      </c>
      <c r="C61" s="76">
        <v>40</v>
      </c>
      <c r="D61" s="76">
        <v>4614</v>
      </c>
      <c r="E61" s="76">
        <v>43</v>
      </c>
      <c r="F61" s="77">
        <f>+E61/$E$77</f>
        <v>5.2401959589558605E-4</v>
      </c>
    </row>
    <row r="62" spans="2:6" s="28" customFormat="1" ht="20.100000000000001" customHeight="1" x14ac:dyDescent="0.2">
      <c r="B62" s="75" t="s">
        <v>118</v>
      </c>
      <c r="C62" s="76">
        <v>40</v>
      </c>
      <c r="D62" s="76">
        <v>4560</v>
      </c>
      <c r="E62" s="76">
        <v>41</v>
      </c>
      <c r="F62" s="77">
        <f t="shared" ref="F62:F67" si="0">+E62/$E$77</f>
        <v>4.9964659143532624E-4</v>
      </c>
    </row>
    <row r="63" spans="2:6" s="28" customFormat="1" ht="20.100000000000001" customHeight="1" x14ac:dyDescent="0.2">
      <c r="B63" s="75" t="s">
        <v>71</v>
      </c>
      <c r="C63" s="76">
        <v>40</v>
      </c>
      <c r="D63" s="76">
        <v>4560</v>
      </c>
      <c r="E63" s="76">
        <v>41</v>
      </c>
      <c r="F63" s="77">
        <f t="shared" si="0"/>
        <v>4.9964659143532624E-4</v>
      </c>
    </row>
    <row r="64" spans="2:6" s="28" customFormat="1" ht="20.100000000000001" customHeight="1" x14ac:dyDescent="0.2">
      <c r="B64" s="75" t="s">
        <v>119</v>
      </c>
      <c r="C64" s="76">
        <v>40</v>
      </c>
      <c r="D64" s="76">
        <v>4776</v>
      </c>
      <c r="E64" s="76">
        <v>41</v>
      </c>
      <c r="F64" s="77">
        <f t="shared" si="0"/>
        <v>4.9964659143532624E-4</v>
      </c>
    </row>
    <row r="65" spans="2:6" s="28" customFormat="1" ht="20.100000000000001" customHeight="1" x14ac:dyDescent="0.2">
      <c r="B65" s="75" t="s">
        <v>120</v>
      </c>
      <c r="C65" s="76">
        <v>40</v>
      </c>
      <c r="D65" s="76">
        <v>4080</v>
      </c>
      <c r="E65" s="76">
        <v>37</v>
      </c>
      <c r="F65" s="77">
        <f t="shared" si="0"/>
        <v>4.5090058251480658E-4</v>
      </c>
    </row>
    <row r="66" spans="2:6" s="28" customFormat="1" ht="20.100000000000001" customHeight="1" x14ac:dyDescent="0.2">
      <c r="B66" s="75" t="s">
        <v>121</v>
      </c>
      <c r="C66" s="76">
        <v>40</v>
      </c>
      <c r="D66" s="76">
        <v>4080</v>
      </c>
      <c r="E66" s="76">
        <v>37</v>
      </c>
      <c r="F66" s="77">
        <f t="shared" si="0"/>
        <v>4.5090058251480658E-4</v>
      </c>
    </row>
    <row r="67" spans="2:6" s="28" customFormat="1" ht="20.100000000000001" customHeight="1" x14ac:dyDescent="0.2">
      <c r="B67" s="75" t="s">
        <v>148</v>
      </c>
      <c r="C67" s="76">
        <v>20</v>
      </c>
      <c r="D67" s="76">
        <v>1958</v>
      </c>
      <c r="E67" s="76">
        <v>27</v>
      </c>
      <c r="F67" s="77">
        <f t="shared" si="0"/>
        <v>3.2903556021350751E-4</v>
      </c>
    </row>
    <row r="68" spans="2:6" s="28" customFormat="1" ht="20.100000000000001" customHeight="1" x14ac:dyDescent="0.2">
      <c r="B68" s="75" t="s">
        <v>149</v>
      </c>
      <c r="C68" s="76">
        <v>20</v>
      </c>
      <c r="D68" s="76">
        <v>1952</v>
      </c>
      <c r="E68" s="76">
        <v>27</v>
      </c>
      <c r="F68" s="77">
        <f>+E68/$E$77</f>
        <v>3.2903556021350751E-4</v>
      </c>
    </row>
    <row r="69" spans="2:6" s="28" customFormat="1" ht="20.100000000000001" customHeight="1" x14ac:dyDescent="0.2">
      <c r="B69" s="75" t="s">
        <v>67</v>
      </c>
      <c r="C69" s="76">
        <v>20</v>
      </c>
      <c r="D69" s="76">
        <v>1902</v>
      </c>
      <c r="E69" s="76">
        <v>27</v>
      </c>
      <c r="F69" s="77">
        <f>+E69/$E$77</f>
        <v>3.2903556021350751E-4</v>
      </c>
    </row>
    <row r="70" spans="2:6" s="28" customFormat="1" ht="20.100000000000001" customHeight="1" x14ac:dyDescent="0.2">
      <c r="B70" s="75" t="s">
        <v>123</v>
      </c>
      <c r="C70" s="76">
        <v>21</v>
      </c>
      <c r="D70" s="76">
        <v>1176</v>
      </c>
      <c r="E70" s="76">
        <v>24</v>
      </c>
      <c r="F70" s="77">
        <f>+E70/$E$77</f>
        <v>2.9247605352311781E-4</v>
      </c>
    </row>
    <row r="71" spans="2:6" s="28" customFormat="1" ht="20.100000000000001" customHeight="1" x14ac:dyDescent="0.2">
      <c r="B71" s="75" t="s">
        <v>150</v>
      </c>
      <c r="C71" s="76">
        <v>20</v>
      </c>
      <c r="D71" s="76">
        <v>2400</v>
      </c>
      <c r="E71" s="76">
        <v>24</v>
      </c>
      <c r="F71" s="77">
        <f>+E71/$E$77</f>
        <v>2.9247605352311781E-4</v>
      </c>
    </row>
    <row r="72" spans="2:6" s="28" customFormat="1" ht="20.100000000000001" customHeight="1" x14ac:dyDescent="0.2">
      <c r="B72" s="75" t="s">
        <v>124</v>
      </c>
      <c r="C72" s="76">
        <v>22</v>
      </c>
      <c r="D72" s="76">
        <v>1876</v>
      </c>
      <c r="E72" s="76">
        <v>22</v>
      </c>
      <c r="F72" s="77">
        <f>+E72/$E$77</f>
        <v>2.68103049062858E-4</v>
      </c>
    </row>
    <row r="73" spans="2:6" s="28" customFormat="1" ht="20.100000000000001" customHeight="1" x14ac:dyDescent="0.2">
      <c r="B73" s="75" t="s">
        <v>125</v>
      </c>
      <c r="C73" s="76">
        <v>20</v>
      </c>
      <c r="D73" s="76">
        <v>2400</v>
      </c>
      <c r="E73" s="76">
        <v>22</v>
      </c>
      <c r="F73" s="77">
        <f>+E73/$E$77</f>
        <v>2.68103049062858E-4</v>
      </c>
    </row>
    <row r="74" spans="2:6" s="28" customFormat="1" ht="20.100000000000001" customHeight="1" x14ac:dyDescent="0.2">
      <c r="B74" s="75" t="s">
        <v>126</v>
      </c>
      <c r="C74" s="76">
        <v>20</v>
      </c>
      <c r="D74" s="76">
        <v>2160</v>
      </c>
      <c r="E74" s="76">
        <v>22</v>
      </c>
      <c r="F74" s="77">
        <f>+E74/$E$77</f>
        <v>2.68103049062858E-4</v>
      </c>
    </row>
    <row r="75" spans="2:6" s="28" customFormat="1" ht="20.100000000000001" customHeight="1" x14ac:dyDescent="0.2">
      <c r="B75" s="75" t="s">
        <v>127</v>
      </c>
      <c r="C75" s="76">
        <v>20</v>
      </c>
      <c r="D75" s="76">
        <v>2184</v>
      </c>
      <c r="E75" s="76">
        <v>20</v>
      </c>
      <c r="F75" s="77">
        <f>+E75/$E$77</f>
        <v>2.4373004460259817E-4</v>
      </c>
    </row>
    <row r="76" spans="2:6" s="28" customFormat="1" ht="20.100000000000001" customHeight="1" x14ac:dyDescent="0.2">
      <c r="B76" s="75" t="s">
        <v>128</v>
      </c>
      <c r="C76" s="76">
        <v>20</v>
      </c>
      <c r="D76" s="76">
        <v>2160</v>
      </c>
      <c r="E76" s="76">
        <v>19</v>
      </c>
      <c r="F76" s="77">
        <f>+E76/$E$77</f>
        <v>2.3154354237246824E-4</v>
      </c>
    </row>
    <row r="77" spans="2:6" ht="20.100000000000001" customHeight="1" x14ac:dyDescent="0.2">
      <c r="B77" s="60"/>
      <c r="C77" s="61">
        <f t="shared" ref="C77:E77" si="1">SUBTOTAL(109,C13:C76)</f>
        <v>72506</v>
      </c>
      <c r="D77" s="61">
        <f t="shared" si="1"/>
        <v>5859240</v>
      </c>
      <c r="E77" s="61">
        <f t="shared" si="1"/>
        <v>82058</v>
      </c>
      <c r="F77" s="62">
        <f>SUBTOTAL(109,F13:F76)</f>
        <v>1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73:F77 F13:F53" calculatedColumn="1"/>
    <ignoredError sqref="F54:F61 F68:F72 F62:F67" evalError="1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6"/>
  <sheetViews>
    <sheetView showGridLines="0" zoomScaleNormal="100" zoomScaleSheetLayoutView="100" workbookViewId="0">
      <selection activeCell="C45" sqref="C45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30/04/2025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10692</v>
      </c>
      <c r="D13" s="76">
        <v>865753</v>
      </c>
      <c r="E13" s="76">
        <v>11019</v>
      </c>
      <c r="F13" s="77">
        <f t="shared" ref="F13:F45" si="0">+E13/$E$46</f>
        <v>0.13951809974803428</v>
      </c>
    </row>
    <row r="14" spans="2:7" s="28" customFormat="1" ht="20.100000000000001" customHeight="1" x14ac:dyDescent="0.2">
      <c r="B14" s="75" t="s">
        <v>33</v>
      </c>
      <c r="C14" s="76">
        <v>8926</v>
      </c>
      <c r="D14" s="76">
        <v>710353</v>
      </c>
      <c r="E14" s="76">
        <v>10243</v>
      </c>
      <c r="F14" s="77">
        <f t="shared" si="0"/>
        <v>0.12969270312361514</v>
      </c>
    </row>
    <row r="15" spans="2:7" s="28" customFormat="1" ht="20.100000000000001" customHeight="1" x14ac:dyDescent="0.2">
      <c r="B15" s="75" t="s">
        <v>35</v>
      </c>
      <c r="C15" s="76">
        <v>7766</v>
      </c>
      <c r="D15" s="76">
        <v>628613</v>
      </c>
      <c r="E15" s="76">
        <v>8394</v>
      </c>
      <c r="F15" s="77">
        <f t="shared" si="0"/>
        <v>0.10628141657909064</v>
      </c>
    </row>
    <row r="16" spans="2:7" s="28" customFormat="1" ht="20.100000000000001" customHeight="1" x14ac:dyDescent="0.2">
      <c r="B16" s="75" t="s">
        <v>37</v>
      </c>
      <c r="C16" s="76">
        <v>5082</v>
      </c>
      <c r="D16" s="76">
        <v>384949</v>
      </c>
      <c r="E16" s="76">
        <v>6060</v>
      </c>
      <c r="F16" s="77">
        <f t="shared" si="0"/>
        <v>7.6729257144304189E-2</v>
      </c>
    </row>
    <row r="17" spans="2:6" s="28" customFormat="1" ht="20.100000000000001" customHeight="1" x14ac:dyDescent="0.2">
      <c r="B17" s="75" t="s">
        <v>39</v>
      </c>
      <c r="C17" s="76">
        <v>4665</v>
      </c>
      <c r="D17" s="76">
        <v>340646</v>
      </c>
      <c r="E17" s="76">
        <v>5341</v>
      </c>
      <c r="F17" s="77">
        <f t="shared" si="0"/>
        <v>6.7625571354410663E-2</v>
      </c>
    </row>
    <row r="18" spans="2:6" s="28" customFormat="1" ht="20.100000000000001" customHeight="1" x14ac:dyDescent="0.2">
      <c r="B18" s="75" t="s">
        <v>36</v>
      </c>
      <c r="C18" s="76">
        <v>4194</v>
      </c>
      <c r="D18" s="76">
        <v>356696</v>
      </c>
      <c r="E18" s="76">
        <v>4989</v>
      </c>
      <c r="F18" s="77">
        <f t="shared" si="0"/>
        <v>6.316869041137517E-2</v>
      </c>
    </row>
    <row r="19" spans="2:6" s="28" customFormat="1" ht="20.100000000000001" customHeight="1" x14ac:dyDescent="0.2">
      <c r="B19" s="75" t="s">
        <v>40</v>
      </c>
      <c r="C19" s="76">
        <v>3951</v>
      </c>
      <c r="D19" s="76">
        <v>343516</v>
      </c>
      <c r="E19" s="76">
        <v>4391</v>
      </c>
      <c r="F19" s="77">
        <f t="shared" si="0"/>
        <v>5.5597057445650112E-2</v>
      </c>
    </row>
    <row r="20" spans="2:6" s="28" customFormat="1" ht="20.100000000000001" customHeight="1" x14ac:dyDescent="0.2">
      <c r="B20" s="75" t="s">
        <v>41</v>
      </c>
      <c r="C20" s="76">
        <v>3806</v>
      </c>
      <c r="D20" s="76">
        <v>329785</v>
      </c>
      <c r="E20" s="76">
        <v>4140</v>
      </c>
      <c r="F20" s="77">
        <f t="shared" si="0"/>
        <v>5.241899745501969E-2</v>
      </c>
    </row>
    <row r="21" spans="2:6" s="28" customFormat="1" ht="20.100000000000001" customHeight="1" x14ac:dyDescent="0.2">
      <c r="B21" s="75" t="s">
        <v>43</v>
      </c>
      <c r="C21" s="76">
        <v>2800</v>
      </c>
      <c r="D21" s="76">
        <v>187680</v>
      </c>
      <c r="E21" s="76">
        <v>3417</v>
      </c>
      <c r="F21" s="77">
        <f t="shared" si="0"/>
        <v>4.3264665290773496E-2</v>
      </c>
    </row>
    <row r="22" spans="2:6" s="28" customFormat="1" ht="20.100000000000001" customHeight="1" x14ac:dyDescent="0.2">
      <c r="B22" s="75" t="s">
        <v>38</v>
      </c>
      <c r="C22" s="76">
        <v>2682</v>
      </c>
      <c r="D22" s="76">
        <v>241336</v>
      </c>
      <c r="E22" s="76">
        <v>3128</v>
      </c>
      <c r="F22" s="77">
        <f t="shared" si="0"/>
        <v>3.9605464743792652E-2</v>
      </c>
    </row>
    <row r="23" spans="2:6" s="28" customFormat="1" ht="20.100000000000001" customHeight="1" x14ac:dyDescent="0.2">
      <c r="B23" s="75" t="s">
        <v>48</v>
      </c>
      <c r="C23" s="76">
        <v>2529</v>
      </c>
      <c r="D23" s="76">
        <v>244230</v>
      </c>
      <c r="E23" s="76">
        <v>3062</v>
      </c>
      <c r="F23" s="77">
        <f t="shared" si="0"/>
        <v>3.8769799566973497E-2</v>
      </c>
    </row>
    <row r="24" spans="2:6" s="28" customFormat="1" ht="20.100000000000001" customHeight="1" x14ac:dyDescent="0.2">
      <c r="B24" s="75" t="s">
        <v>42</v>
      </c>
      <c r="C24" s="76">
        <v>2173</v>
      </c>
      <c r="D24" s="76">
        <v>151235</v>
      </c>
      <c r="E24" s="76">
        <v>2581</v>
      </c>
      <c r="F24" s="77">
        <f t="shared" si="0"/>
        <v>3.2679573051064205E-2</v>
      </c>
    </row>
    <row r="25" spans="2:6" s="28" customFormat="1" ht="20.100000000000001" customHeight="1" x14ac:dyDescent="0.2">
      <c r="B25" s="75" t="s">
        <v>47</v>
      </c>
      <c r="C25" s="76">
        <v>1931</v>
      </c>
      <c r="D25" s="76">
        <v>145380</v>
      </c>
      <c r="E25" s="76">
        <v>2325</v>
      </c>
      <c r="F25" s="77">
        <f t="shared" si="0"/>
        <v>2.9438205092492942E-2</v>
      </c>
    </row>
    <row r="26" spans="2:6" s="28" customFormat="1" ht="20.100000000000001" customHeight="1" x14ac:dyDescent="0.2">
      <c r="B26" s="75" t="s">
        <v>46</v>
      </c>
      <c r="C26" s="76">
        <v>1865</v>
      </c>
      <c r="D26" s="76">
        <v>163858</v>
      </c>
      <c r="E26" s="76">
        <v>1993</v>
      </c>
      <c r="F26" s="77">
        <f t="shared" si="0"/>
        <v>2.5234556021220832E-2</v>
      </c>
    </row>
    <row r="27" spans="2:6" s="28" customFormat="1" ht="20.100000000000001" customHeight="1" x14ac:dyDescent="0.2">
      <c r="B27" s="75" t="s">
        <v>50</v>
      </c>
      <c r="C27" s="76">
        <v>1465</v>
      </c>
      <c r="D27" s="76">
        <v>101157</v>
      </c>
      <c r="E27" s="76">
        <v>1712</v>
      </c>
      <c r="F27" s="77">
        <f t="shared" si="0"/>
        <v>2.1676648222945339E-2</v>
      </c>
    </row>
    <row r="28" spans="2:6" s="28" customFormat="1" ht="20.100000000000001" customHeight="1" x14ac:dyDescent="0.2">
      <c r="B28" s="75" t="s">
        <v>45</v>
      </c>
      <c r="C28" s="76">
        <v>1245</v>
      </c>
      <c r="D28" s="76">
        <v>91253</v>
      </c>
      <c r="E28" s="76">
        <v>1529</v>
      </c>
      <c r="F28" s="77">
        <f t="shared" si="0"/>
        <v>1.9359576596310411E-2</v>
      </c>
    </row>
    <row r="29" spans="2:6" s="28" customFormat="1" ht="20.100000000000001" customHeight="1" x14ac:dyDescent="0.2">
      <c r="B29" s="75" t="s">
        <v>44</v>
      </c>
      <c r="C29" s="76">
        <v>911</v>
      </c>
      <c r="D29" s="76">
        <v>45523</v>
      </c>
      <c r="E29" s="76">
        <v>1121</v>
      </c>
      <c r="F29" s="77">
        <f t="shared" si="0"/>
        <v>1.4193646412337457E-2</v>
      </c>
    </row>
    <row r="30" spans="2:6" s="28" customFormat="1" ht="20.100000000000001" customHeight="1" x14ac:dyDescent="0.2">
      <c r="B30" s="75" t="s">
        <v>49</v>
      </c>
      <c r="C30" s="76">
        <v>786</v>
      </c>
      <c r="D30" s="76">
        <v>59756</v>
      </c>
      <c r="E30" s="76">
        <v>909</v>
      </c>
      <c r="F30" s="77">
        <f t="shared" si="0"/>
        <v>1.1509388571645627E-2</v>
      </c>
    </row>
    <row r="31" spans="2:6" s="28" customFormat="1" ht="20.100000000000001" customHeight="1" x14ac:dyDescent="0.2">
      <c r="B31" s="75" t="s">
        <v>51</v>
      </c>
      <c r="C31" s="76">
        <v>620</v>
      </c>
      <c r="D31" s="76">
        <v>54138</v>
      </c>
      <c r="E31" s="76">
        <v>698</v>
      </c>
      <c r="F31" s="77">
        <f t="shared" si="0"/>
        <v>8.8377923245419668E-3</v>
      </c>
    </row>
    <row r="32" spans="2:6" s="28" customFormat="1" ht="20.100000000000001" customHeight="1" x14ac:dyDescent="0.2">
      <c r="B32" s="75" t="s">
        <v>62</v>
      </c>
      <c r="C32" s="76">
        <v>309</v>
      </c>
      <c r="D32" s="76">
        <v>29145</v>
      </c>
      <c r="E32" s="76">
        <v>367</v>
      </c>
      <c r="F32" s="77">
        <f t="shared" si="0"/>
        <v>4.6468048468580256E-3</v>
      </c>
    </row>
    <row r="33" spans="2:6" s="28" customFormat="1" ht="20.100000000000001" customHeight="1" x14ac:dyDescent="0.2">
      <c r="B33" s="75" t="s">
        <v>61</v>
      </c>
      <c r="C33" s="76">
        <v>252</v>
      </c>
      <c r="D33" s="76">
        <v>20832</v>
      </c>
      <c r="E33" s="76">
        <v>295</v>
      </c>
      <c r="F33" s="77">
        <f t="shared" si="0"/>
        <v>3.7351701085098572E-3</v>
      </c>
    </row>
    <row r="34" spans="2:6" s="28" customFormat="1" ht="20.100000000000001" customHeight="1" x14ac:dyDescent="0.2">
      <c r="B34" s="75" t="s">
        <v>111</v>
      </c>
      <c r="C34" s="76">
        <v>205</v>
      </c>
      <c r="D34" s="76">
        <v>12920</v>
      </c>
      <c r="E34" s="76">
        <v>237</v>
      </c>
      <c r="F34" s="77">
        <f t="shared" si="0"/>
        <v>3.0007976803960545E-3</v>
      </c>
    </row>
    <row r="35" spans="2:6" s="28" customFormat="1" ht="20.100000000000001" customHeight="1" x14ac:dyDescent="0.2">
      <c r="B35" s="75" t="s">
        <v>57</v>
      </c>
      <c r="C35" s="76">
        <v>200</v>
      </c>
      <c r="D35" s="76">
        <v>13090</v>
      </c>
      <c r="E35" s="76">
        <v>218</v>
      </c>
      <c r="F35" s="77">
        <f t="shared" si="0"/>
        <v>2.7602274022208435E-3</v>
      </c>
    </row>
    <row r="36" spans="2:6" s="28" customFormat="1" ht="20.100000000000001" customHeight="1" x14ac:dyDescent="0.2">
      <c r="B36" s="75" t="s">
        <v>60</v>
      </c>
      <c r="C36" s="76">
        <v>132</v>
      </c>
      <c r="D36" s="76">
        <v>7392</v>
      </c>
      <c r="E36" s="76">
        <v>152</v>
      </c>
      <c r="F36" s="77">
        <f t="shared" si="0"/>
        <v>1.924562225401689E-3</v>
      </c>
    </row>
    <row r="37" spans="2:6" s="28" customFormat="1" ht="20.100000000000001" customHeight="1" x14ac:dyDescent="0.2">
      <c r="B37" s="75" t="s">
        <v>52</v>
      </c>
      <c r="C37" s="76">
        <v>142</v>
      </c>
      <c r="D37" s="76">
        <v>13916</v>
      </c>
      <c r="E37" s="76">
        <v>142</v>
      </c>
      <c r="F37" s="77">
        <f t="shared" si="0"/>
        <v>1.797946289519999E-3</v>
      </c>
    </row>
    <row r="38" spans="2:6" s="28" customFormat="1" ht="20.100000000000001" customHeight="1" x14ac:dyDescent="0.2">
      <c r="B38" s="75" t="s">
        <v>53</v>
      </c>
      <c r="C38" s="76">
        <v>112</v>
      </c>
      <c r="D38" s="76">
        <v>5992</v>
      </c>
      <c r="E38" s="76">
        <v>120</v>
      </c>
      <c r="F38" s="77">
        <f t="shared" si="0"/>
        <v>1.5193912305802809E-3</v>
      </c>
    </row>
    <row r="39" spans="2:6" s="28" customFormat="1" ht="20.100000000000001" customHeight="1" x14ac:dyDescent="0.2">
      <c r="B39" s="75" t="s">
        <v>58</v>
      </c>
      <c r="C39" s="76">
        <v>106</v>
      </c>
      <c r="D39" s="76">
        <v>10388</v>
      </c>
      <c r="E39" s="76">
        <v>106</v>
      </c>
      <c r="F39" s="77">
        <f t="shared" si="0"/>
        <v>1.3421289203459147E-3</v>
      </c>
    </row>
    <row r="40" spans="2:6" s="28" customFormat="1" ht="20.100000000000001" customHeight="1" x14ac:dyDescent="0.2">
      <c r="B40" s="75" t="s">
        <v>112</v>
      </c>
      <c r="C40" s="76">
        <v>99</v>
      </c>
      <c r="D40" s="76">
        <v>9009</v>
      </c>
      <c r="E40" s="76">
        <v>92</v>
      </c>
      <c r="F40" s="77">
        <f t="shared" si="0"/>
        <v>1.1648666101115486E-3</v>
      </c>
    </row>
    <row r="41" spans="2:6" s="28" customFormat="1" ht="20.100000000000001" customHeight="1" x14ac:dyDescent="0.2">
      <c r="B41" s="75" t="s">
        <v>56</v>
      </c>
      <c r="C41" s="76">
        <v>66</v>
      </c>
      <c r="D41" s="76">
        <v>3696</v>
      </c>
      <c r="E41" s="76">
        <v>76</v>
      </c>
      <c r="F41" s="77">
        <f t="shared" si="0"/>
        <v>9.6228111270084448E-4</v>
      </c>
    </row>
    <row r="42" spans="2:6" s="28" customFormat="1" ht="20.100000000000001" customHeight="1" x14ac:dyDescent="0.2">
      <c r="B42" s="75" t="s">
        <v>68</v>
      </c>
      <c r="C42" s="76">
        <v>40</v>
      </c>
      <c r="D42" s="76">
        <v>2520</v>
      </c>
      <c r="E42" s="76">
        <v>52</v>
      </c>
      <c r="F42" s="77">
        <f t="shared" si="0"/>
        <v>6.584028665847884E-4</v>
      </c>
    </row>
    <row r="43" spans="2:6" s="28" customFormat="1" ht="20.100000000000001" customHeight="1" x14ac:dyDescent="0.2">
      <c r="B43" s="75" t="s">
        <v>66</v>
      </c>
      <c r="C43" s="76">
        <v>20</v>
      </c>
      <c r="D43" s="76">
        <v>2400</v>
      </c>
      <c r="E43" s="76">
        <v>24</v>
      </c>
      <c r="F43" s="77">
        <f t="shared" si="0"/>
        <v>3.0387824611605618E-4</v>
      </c>
    </row>
    <row r="44" spans="2:6" s="28" customFormat="1" ht="20.100000000000001" customHeight="1" x14ac:dyDescent="0.2">
      <c r="B44" s="75" t="s">
        <v>123</v>
      </c>
      <c r="C44" s="76">
        <v>21</v>
      </c>
      <c r="D44" s="76">
        <v>1176</v>
      </c>
      <c r="E44" s="76">
        <v>24</v>
      </c>
      <c r="F44" s="77">
        <f t="shared" si="0"/>
        <v>3.0387824611605618E-4</v>
      </c>
    </row>
    <row r="45" spans="2:6" s="28" customFormat="1" ht="20.100000000000001" customHeight="1" x14ac:dyDescent="0.2">
      <c r="B45" s="75" t="s">
        <v>124</v>
      </c>
      <c r="C45" s="76">
        <v>22</v>
      </c>
      <c r="D45" s="76">
        <v>1876</v>
      </c>
      <c r="E45" s="76">
        <v>22</v>
      </c>
      <c r="F45" s="77">
        <f t="shared" si="0"/>
        <v>2.7855505893971817E-4</v>
      </c>
    </row>
    <row r="46" spans="2:6" ht="20.100000000000001" customHeight="1" x14ac:dyDescent="0.2">
      <c r="B46" s="60"/>
      <c r="C46" s="61">
        <f t="shared" ref="C46:E46" si="1">SUBTOTAL(109,C13:C45)</f>
        <v>69815</v>
      </c>
      <c r="D46" s="61">
        <f t="shared" si="1"/>
        <v>5580209</v>
      </c>
      <c r="E46" s="61">
        <f t="shared" si="1"/>
        <v>78979</v>
      </c>
      <c r="F46" s="62">
        <f>SUBTOTAL(109,F13:F45)</f>
        <v>0.99999999999999989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46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1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30/04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40</v>
      </c>
      <c r="C14" s="53">
        <v>2374</v>
      </c>
      <c r="D14" s="53">
        <v>37</v>
      </c>
      <c r="E14" s="49">
        <v>0</v>
      </c>
      <c r="F14" s="41">
        <v>0</v>
      </c>
      <c r="G14" s="41">
        <v>0</v>
      </c>
      <c r="H14" s="86">
        <f t="shared" ref="H14:H26" si="0">+(G14-D14)/D14</f>
        <v>-1</v>
      </c>
    </row>
    <row r="15" spans="1:8" ht="20.100000000000001" customHeight="1" x14ac:dyDescent="0.2">
      <c r="A15" s="73" t="s">
        <v>134</v>
      </c>
      <c r="B15" s="53">
        <v>99</v>
      </c>
      <c r="C15" s="53">
        <v>99</v>
      </c>
      <c r="D15" s="53">
        <v>134</v>
      </c>
      <c r="E15" s="49">
        <v>180</v>
      </c>
      <c r="F15" s="41">
        <v>5360</v>
      </c>
      <c r="G15" s="41">
        <v>240</v>
      </c>
      <c r="H15" s="86">
        <f>+(G15-D15)/D15</f>
        <v>0.79104477611940294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si="0"/>
        <v>0.18571428571428572</v>
      </c>
    </row>
    <row r="17" spans="1:8" ht="20.100000000000001" customHeight="1" x14ac:dyDescent="0.2">
      <c r="A17" s="73" t="s">
        <v>129</v>
      </c>
      <c r="B17" s="53">
        <v>0</v>
      </c>
      <c r="C17" s="53">
        <v>0</v>
      </c>
      <c r="D17" s="53">
        <v>0</v>
      </c>
      <c r="E17" s="49">
        <v>109</v>
      </c>
      <c r="F17" s="41">
        <v>13080</v>
      </c>
      <c r="G17" s="41">
        <v>131</v>
      </c>
      <c r="H17" s="86" t="s">
        <v>14</v>
      </c>
    </row>
    <row r="18" spans="1:8" ht="20.100000000000001" customHeight="1" x14ac:dyDescent="0.2">
      <c r="A18" s="73" t="s">
        <v>73</v>
      </c>
      <c r="B18" s="53">
        <v>580</v>
      </c>
      <c r="C18" s="53">
        <v>64790</v>
      </c>
      <c r="D18" s="53">
        <v>907</v>
      </c>
      <c r="E18" s="49">
        <v>420</v>
      </c>
      <c r="F18" s="41">
        <v>40557</v>
      </c>
      <c r="G18" s="41">
        <v>568</v>
      </c>
      <c r="H18" s="86">
        <f t="shared" si="0"/>
        <v>-0.37375964718853361</v>
      </c>
    </row>
    <row r="19" spans="1:8" ht="20.100000000000001" customHeight="1" x14ac:dyDescent="0.2">
      <c r="A19" s="73" t="s">
        <v>135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4339</v>
      </c>
      <c r="C20" s="53">
        <v>252132</v>
      </c>
      <c r="D20" s="53">
        <v>4497</v>
      </c>
      <c r="E20" s="49">
        <v>6818</v>
      </c>
      <c r="F20" s="41">
        <v>390174</v>
      </c>
      <c r="G20" s="41">
        <v>7005</v>
      </c>
      <c r="H20" s="86">
        <f t="shared" si="0"/>
        <v>0.5577051367578385</v>
      </c>
    </row>
    <row r="21" spans="1:8" ht="20.100000000000001" customHeight="1" x14ac:dyDescent="0.2">
      <c r="A21" s="73" t="s">
        <v>151</v>
      </c>
      <c r="B21" s="53">
        <v>0</v>
      </c>
      <c r="C21" s="53">
        <v>0</v>
      </c>
      <c r="D21" s="53">
        <v>0</v>
      </c>
      <c r="E21" s="49">
        <v>7</v>
      </c>
      <c r="F21" s="41">
        <v>588</v>
      </c>
      <c r="G21" s="41">
        <v>7</v>
      </c>
      <c r="H21" s="86" t="s">
        <v>14</v>
      </c>
    </row>
    <row r="22" spans="1:8" ht="20.100000000000001" customHeight="1" x14ac:dyDescent="0.2">
      <c r="A22" s="73" t="s">
        <v>75</v>
      </c>
      <c r="B22" s="53">
        <v>212</v>
      </c>
      <c r="C22" s="53">
        <v>25141</v>
      </c>
      <c r="D22" s="53">
        <v>231</v>
      </c>
      <c r="E22" s="49">
        <v>373</v>
      </c>
      <c r="F22" s="41">
        <v>46029</v>
      </c>
      <c r="G22" s="41">
        <v>432</v>
      </c>
      <c r="H22" s="86">
        <f t="shared" si="0"/>
        <v>0.87012987012987009</v>
      </c>
    </row>
    <row r="23" spans="1:8" ht="20.100000000000001" customHeight="1" x14ac:dyDescent="0.2">
      <c r="A23" s="73" t="s">
        <v>76</v>
      </c>
      <c r="B23" s="53">
        <v>89693</v>
      </c>
      <c r="C23" s="53">
        <v>7069312</v>
      </c>
      <c r="D23" s="53">
        <v>106120</v>
      </c>
      <c r="E23" s="49">
        <v>62997</v>
      </c>
      <c r="F23" s="41">
        <v>5190035</v>
      </c>
      <c r="G23" s="41">
        <v>71973</v>
      </c>
      <c r="H23" s="86">
        <f t="shared" si="0"/>
        <v>-0.32177723332076896</v>
      </c>
    </row>
    <row r="24" spans="1:8" ht="20.100000000000001" customHeight="1" x14ac:dyDescent="0.2">
      <c r="A24" s="73" t="s">
        <v>77</v>
      </c>
      <c r="B24" s="53">
        <v>680</v>
      </c>
      <c r="C24" s="53">
        <v>76356</v>
      </c>
      <c r="D24" s="53">
        <v>684</v>
      </c>
      <c r="E24" s="49">
        <v>820</v>
      </c>
      <c r="F24" s="41">
        <v>89448</v>
      </c>
      <c r="G24" s="41">
        <v>807</v>
      </c>
      <c r="H24" s="86">
        <f>+(G24-D24)/D24</f>
        <v>0.17982456140350878</v>
      </c>
    </row>
    <row r="25" spans="1:8" ht="20.100000000000001" customHeight="1" x14ac:dyDescent="0.2">
      <c r="A25" s="73" t="s">
        <v>130</v>
      </c>
      <c r="B25" s="53">
        <v>260</v>
      </c>
      <c r="C25" s="53">
        <v>22120</v>
      </c>
      <c r="D25" s="53">
        <v>265</v>
      </c>
      <c r="E25" s="49">
        <v>202</v>
      </c>
      <c r="F25" s="41">
        <v>14388</v>
      </c>
      <c r="G25" s="41">
        <v>230</v>
      </c>
      <c r="H25" s="86">
        <f t="shared" si="0"/>
        <v>-0.13207547169811321</v>
      </c>
    </row>
    <row r="26" spans="1:8" ht="20.100000000000001" customHeight="1" x14ac:dyDescent="0.2">
      <c r="A26" s="42" t="s">
        <v>11</v>
      </c>
      <c r="B26" s="43">
        <f t="shared" ref="B26:G26" si="1">SUBTOTAL(109,B14:B25)</f>
        <v>96712</v>
      </c>
      <c r="C26" s="43">
        <f t="shared" si="1"/>
        <v>7593041</v>
      </c>
      <c r="D26" s="43">
        <f t="shared" si="1"/>
        <v>113795</v>
      </c>
      <c r="E26" s="50">
        <f t="shared" si="1"/>
        <v>72506</v>
      </c>
      <c r="F26" s="44">
        <f t="shared" si="1"/>
        <v>5859240</v>
      </c>
      <c r="G26" s="44">
        <f t="shared" si="1"/>
        <v>82057</v>
      </c>
      <c r="H26" s="71">
        <f t="shared" si="0"/>
        <v>-0.27890504855222109</v>
      </c>
    </row>
    <row r="27" spans="1:8" s="28" customFormat="1" ht="20.100000000000001" customHeight="1" x14ac:dyDescent="0.2">
      <c r="A27" s="35"/>
      <c r="B27" s="36"/>
      <c r="C27" s="36"/>
      <c r="D27" s="36"/>
      <c r="E27" s="37"/>
      <c r="F27" s="98" t="s">
        <v>15</v>
      </c>
      <c r="G27" s="98"/>
      <c r="H27" s="52">
        <f>+(E26-B26)/B26</f>
        <v>-0.25028951939779964</v>
      </c>
    </row>
    <row r="28" spans="1:8" x14ac:dyDescent="0.2">
      <c r="A28" s="2"/>
      <c r="B28" s="1"/>
      <c r="C28" s="1"/>
      <c r="D28" s="1"/>
      <c r="E28" s="3"/>
      <c r="F28" s="3"/>
      <c r="G28" s="3"/>
      <c r="H28" s="3"/>
    </row>
    <row r="29" spans="1:8" ht="16.5" customHeight="1" x14ac:dyDescent="0.2">
      <c r="A29" s="47"/>
      <c r="B29" s="45"/>
      <c r="C29" s="45"/>
      <c r="D29" s="54">
        <v>2024</v>
      </c>
      <c r="E29" s="47"/>
      <c r="F29" s="46"/>
      <c r="G29" s="46"/>
      <c r="H29" s="72">
        <v>2025</v>
      </c>
    </row>
    <row r="30" spans="1:8" s="20" customFormat="1" ht="20.100000000000001" customHeight="1" x14ac:dyDescent="0.2">
      <c r="A30" s="38" t="s">
        <v>16</v>
      </c>
      <c r="B30" s="39" t="s">
        <v>18</v>
      </c>
      <c r="C30" s="39" t="s">
        <v>20</v>
      </c>
      <c r="D30" s="40" t="s">
        <v>19</v>
      </c>
      <c r="E30" s="48" t="s">
        <v>4</v>
      </c>
      <c r="F30" s="40" t="s">
        <v>5</v>
      </c>
      <c r="G30" s="40" t="s">
        <v>6</v>
      </c>
      <c r="H30" s="40" t="s">
        <v>13</v>
      </c>
    </row>
    <row r="31" spans="1:8" ht="20.100000000000001" customHeight="1" x14ac:dyDescent="0.2">
      <c r="A31" s="73" t="s">
        <v>136</v>
      </c>
      <c r="B31" s="53">
        <v>20</v>
      </c>
      <c r="C31" s="53">
        <v>2400</v>
      </c>
      <c r="D31" s="53">
        <v>24</v>
      </c>
      <c r="E31" s="49">
        <v>0</v>
      </c>
      <c r="F31" s="41">
        <v>0</v>
      </c>
      <c r="G31" s="41">
        <v>0</v>
      </c>
      <c r="H31" s="74">
        <f>+(G31-D31)/D31</f>
        <v>-1</v>
      </c>
    </row>
    <row r="32" spans="1:8" ht="20.100000000000001" customHeight="1" x14ac:dyDescent="0.2">
      <c r="A32" s="73" t="s">
        <v>79</v>
      </c>
      <c r="B32" s="53">
        <v>879</v>
      </c>
      <c r="C32" s="53">
        <v>84851</v>
      </c>
      <c r="D32" s="53">
        <v>969</v>
      </c>
      <c r="E32" s="49">
        <v>1037</v>
      </c>
      <c r="F32" s="41">
        <v>105260</v>
      </c>
      <c r="G32" s="41">
        <v>1161</v>
      </c>
      <c r="H32" s="74">
        <f t="shared" ref="H32:H59" si="2">+(G32-D32)/D32</f>
        <v>0.19814241486068113</v>
      </c>
    </row>
    <row r="33" spans="1:8" ht="20.100000000000001" customHeight="1" x14ac:dyDescent="0.2">
      <c r="A33" s="73" t="s">
        <v>131</v>
      </c>
      <c r="B33" s="53">
        <v>105</v>
      </c>
      <c r="C33" s="53">
        <v>6909</v>
      </c>
      <c r="D33" s="53">
        <v>112</v>
      </c>
      <c r="E33" s="49">
        <v>105</v>
      </c>
      <c r="F33" s="41">
        <v>8232</v>
      </c>
      <c r="G33" s="41">
        <v>115</v>
      </c>
      <c r="H33" s="74">
        <f t="shared" si="2"/>
        <v>2.6785714285714284E-2</v>
      </c>
    </row>
    <row r="34" spans="1:8" ht="20.100000000000001" customHeight="1" x14ac:dyDescent="0.2">
      <c r="A34" s="73" t="s">
        <v>99</v>
      </c>
      <c r="B34" s="53">
        <v>10264</v>
      </c>
      <c r="C34" s="53">
        <v>649355</v>
      </c>
      <c r="D34" s="53">
        <v>12926</v>
      </c>
      <c r="E34" s="49">
        <v>42</v>
      </c>
      <c r="F34" s="41">
        <v>4200</v>
      </c>
      <c r="G34" s="41">
        <v>46</v>
      </c>
      <c r="H34" s="74">
        <f t="shared" si="2"/>
        <v>-0.99644128113879005</v>
      </c>
    </row>
    <row r="35" spans="1:8" ht="20.100000000000001" customHeight="1" x14ac:dyDescent="0.2">
      <c r="A35" s="73" t="s">
        <v>80</v>
      </c>
      <c r="B35" s="53">
        <v>2287</v>
      </c>
      <c r="C35" s="53">
        <v>141072</v>
      </c>
      <c r="D35" s="53">
        <v>2784</v>
      </c>
      <c r="E35" s="49">
        <v>913</v>
      </c>
      <c r="F35" s="41">
        <v>55161</v>
      </c>
      <c r="G35" s="41">
        <v>1086</v>
      </c>
      <c r="H35" s="74">
        <f t="shared" si="2"/>
        <v>-0.60991379310344829</v>
      </c>
    </row>
    <row r="36" spans="1:8" ht="20.100000000000001" customHeight="1" x14ac:dyDescent="0.2">
      <c r="A36" s="73" t="s">
        <v>81</v>
      </c>
      <c r="B36" s="53">
        <v>63</v>
      </c>
      <c r="C36" s="53">
        <v>6615</v>
      </c>
      <c r="D36" s="53">
        <v>67</v>
      </c>
      <c r="E36" s="49">
        <v>84</v>
      </c>
      <c r="F36" s="41">
        <v>8820</v>
      </c>
      <c r="G36" s="41">
        <v>90</v>
      </c>
      <c r="H36" s="74">
        <f t="shared" si="2"/>
        <v>0.34328358208955223</v>
      </c>
    </row>
    <row r="37" spans="1:8" ht="20.100000000000001" customHeight="1" x14ac:dyDescent="0.2">
      <c r="A37" s="73" t="s">
        <v>82</v>
      </c>
      <c r="B37" s="53">
        <v>690</v>
      </c>
      <c r="C37" s="53">
        <v>73283</v>
      </c>
      <c r="D37" s="53">
        <v>750</v>
      </c>
      <c r="E37" s="49">
        <v>964</v>
      </c>
      <c r="F37" s="41">
        <v>75005</v>
      </c>
      <c r="G37" s="41">
        <v>1023</v>
      </c>
      <c r="H37" s="74">
        <f t="shared" si="2"/>
        <v>0.36399999999999999</v>
      </c>
    </row>
    <row r="38" spans="1:8" ht="20.100000000000001" customHeight="1" x14ac:dyDescent="0.2">
      <c r="A38" s="73" t="s">
        <v>83</v>
      </c>
      <c r="B38" s="53">
        <v>716</v>
      </c>
      <c r="C38" s="53">
        <v>69499</v>
      </c>
      <c r="D38" s="53">
        <v>803</v>
      </c>
      <c r="E38" s="49">
        <v>757</v>
      </c>
      <c r="F38" s="41">
        <v>69104</v>
      </c>
      <c r="G38" s="41">
        <v>894</v>
      </c>
      <c r="H38" s="74">
        <f t="shared" si="2"/>
        <v>0.11332503113325031</v>
      </c>
    </row>
    <row r="39" spans="1:8" ht="20.100000000000001" customHeight="1" x14ac:dyDescent="0.2">
      <c r="A39" s="73" t="s">
        <v>137</v>
      </c>
      <c r="B39" s="53">
        <v>21</v>
      </c>
      <c r="C39" s="53">
        <v>1176</v>
      </c>
      <c r="D39" s="53">
        <v>22</v>
      </c>
      <c r="E39" s="49">
        <v>0</v>
      </c>
      <c r="F39" s="41">
        <v>0</v>
      </c>
      <c r="G39" s="41">
        <v>0</v>
      </c>
      <c r="H39" s="74">
        <f t="shared" si="2"/>
        <v>-1</v>
      </c>
    </row>
    <row r="40" spans="1:8" ht="20.100000000000001" customHeight="1" x14ac:dyDescent="0.2">
      <c r="A40" s="73" t="s">
        <v>84</v>
      </c>
      <c r="B40" s="53">
        <v>948</v>
      </c>
      <c r="C40" s="53">
        <v>59938</v>
      </c>
      <c r="D40" s="53">
        <v>1166</v>
      </c>
      <c r="E40" s="49">
        <v>593</v>
      </c>
      <c r="F40" s="41">
        <v>42044</v>
      </c>
      <c r="G40" s="41">
        <v>750</v>
      </c>
      <c r="H40" s="74">
        <f t="shared" si="2"/>
        <v>-0.35677530017152659</v>
      </c>
    </row>
    <row r="41" spans="1:8" ht="20.100000000000001" customHeight="1" x14ac:dyDescent="0.2">
      <c r="A41" s="73" t="s">
        <v>85</v>
      </c>
      <c r="B41" s="53">
        <v>1430</v>
      </c>
      <c r="C41" s="53">
        <v>152981</v>
      </c>
      <c r="D41" s="53">
        <v>1595</v>
      </c>
      <c r="E41" s="49">
        <v>584</v>
      </c>
      <c r="F41" s="41">
        <v>63388</v>
      </c>
      <c r="G41" s="41">
        <v>656</v>
      </c>
      <c r="H41" s="74">
        <f t="shared" si="2"/>
        <v>-0.58871473354231973</v>
      </c>
    </row>
    <row r="42" spans="1:8" ht="20.100000000000001" customHeight="1" x14ac:dyDescent="0.2">
      <c r="A42" s="73" t="s">
        <v>86</v>
      </c>
      <c r="B42" s="53">
        <v>9448</v>
      </c>
      <c r="C42" s="53">
        <v>828899</v>
      </c>
      <c r="D42" s="53">
        <v>11265</v>
      </c>
      <c r="E42" s="49">
        <v>7494</v>
      </c>
      <c r="F42" s="41">
        <v>629514</v>
      </c>
      <c r="G42" s="41">
        <v>8516</v>
      </c>
      <c r="H42" s="74">
        <f t="shared" si="2"/>
        <v>-0.24403018197958279</v>
      </c>
    </row>
    <row r="43" spans="1:8" ht="20.100000000000001" customHeight="1" x14ac:dyDescent="0.2">
      <c r="A43" s="73" t="s">
        <v>87</v>
      </c>
      <c r="B43" s="53">
        <v>473</v>
      </c>
      <c r="C43" s="53">
        <v>36568</v>
      </c>
      <c r="D43" s="53">
        <v>517</v>
      </c>
      <c r="E43" s="49">
        <v>315</v>
      </c>
      <c r="F43" s="41">
        <v>17640</v>
      </c>
      <c r="G43" s="41">
        <v>335</v>
      </c>
      <c r="H43" s="74">
        <f t="shared" si="2"/>
        <v>-0.3520309477756286</v>
      </c>
    </row>
    <row r="44" spans="1:8" ht="20.100000000000001" customHeight="1" x14ac:dyDescent="0.2">
      <c r="A44" s="73" t="s">
        <v>88</v>
      </c>
      <c r="B44" s="53">
        <v>2431</v>
      </c>
      <c r="C44" s="53">
        <v>160709</v>
      </c>
      <c r="D44" s="53">
        <v>2766</v>
      </c>
      <c r="E44" s="49">
        <v>1651</v>
      </c>
      <c r="F44" s="41">
        <v>106044</v>
      </c>
      <c r="G44" s="41">
        <v>1914</v>
      </c>
      <c r="H44" s="74">
        <f t="shared" si="2"/>
        <v>-0.30802603036876358</v>
      </c>
    </row>
    <row r="45" spans="1:8" ht="20.100000000000001" customHeight="1" x14ac:dyDescent="0.2">
      <c r="A45" s="73" t="s">
        <v>89</v>
      </c>
      <c r="B45" s="53">
        <v>63</v>
      </c>
      <c r="C45" s="53">
        <v>4725</v>
      </c>
      <c r="D45" s="53">
        <v>61</v>
      </c>
      <c r="E45" s="49">
        <v>146</v>
      </c>
      <c r="F45" s="41">
        <v>9553</v>
      </c>
      <c r="G45" s="41">
        <v>155</v>
      </c>
      <c r="H45" s="74">
        <f t="shared" si="2"/>
        <v>1.540983606557377</v>
      </c>
    </row>
    <row r="46" spans="1:8" ht="20.100000000000001" customHeight="1" x14ac:dyDescent="0.2">
      <c r="A46" s="73" t="s">
        <v>90</v>
      </c>
      <c r="B46" s="53">
        <v>2308</v>
      </c>
      <c r="C46" s="53">
        <v>168579</v>
      </c>
      <c r="D46" s="53">
        <v>2840</v>
      </c>
      <c r="E46" s="49">
        <v>2244</v>
      </c>
      <c r="F46" s="41">
        <v>147266</v>
      </c>
      <c r="G46" s="41">
        <v>2809</v>
      </c>
      <c r="H46" s="74">
        <f t="shared" si="2"/>
        <v>-1.0915492957746478E-2</v>
      </c>
    </row>
    <row r="47" spans="1:8" ht="20.100000000000001" customHeight="1" x14ac:dyDescent="0.2">
      <c r="A47" s="73" t="s">
        <v>91</v>
      </c>
      <c r="B47" s="53">
        <v>12502</v>
      </c>
      <c r="C47" s="53">
        <v>1092678</v>
      </c>
      <c r="D47" s="53">
        <v>15265</v>
      </c>
      <c r="E47" s="49">
        <v>8501</v>
      </c>
      <c r="F47" s="41">
        <v>780553</v>
      </c>
      <c r="G47" s="41">
        <v>10144</v>
      </c>
      <c r="H47" s="74">
        <f t="shared" si="2"/>
        <v>-0.33547330494595479</v>
      </c>
    </row>
    <row r="48" spans="1:8" ht="20.100000000000001" customHeight="1" x14ac:dyDescent="0.2">
      <c r="A48" s="73" t="s">
        <v>152</v>
      </c>
      <c r="B48" s="53">
        <v>21</v>
      </c>
      <c r="C48" s="53">
        <v>2205</v>
      </c>
      <c r="D48" s="53">
        <v>22</v>
      </c>
      <c r="E48" s="49">
        <v>0</v>
      </c>
      <c r="F48" s="41">
        <v>0</v>
      </c>
      <c r="G48" s="41">
        <v>0</v>
      </c>
      <c r="H48" s="74">
        <f>+(G48-D48)/D48</f>
        <v>-1</v>
      </c>
    </row>
    <row r="49" spans="1:8" ht="20.100000000000001" customHeight="1" x14ac:dyDescent="0.2">
      <c r="A49" s="73" t="s">
        <v>138</v>
      </c>
      <c r="B49" s="53">
        <v>165</v>
      </c>
      <c r="C49" s="53">
        <v>16167</v>
      </c>
      <c r="D49" s="53">
        <v>186</v>
      </c>
      <c r="E49" s="49">
        <v>42</v>
      </c>
      <c r="F49" s="41">
        <v>4410</v>
      </c>
      <c r="G49" s="41">
        <v>45</v>
      </c>
      <c r="H49" s="74">
        <f t="shared" si="2"/>
        <v>-0.75806451612903225</v>
      </c>
    </row>
    <row r="50" spans="1:8" ht="20.100000000000001" customHeight="1" x14ac:dyDescent="0.2">
      <c r="A50" s="73" t="s">
        <v>132</v>
      </c>
      <c r="B50" s="53">
        <v>103</v>
      </c>
      <c r="C50" s="53">
        <v>9910</v>
      </c>
      <c r="D50" s="53">
        <v>114</v>
      </c>
      <c r="E50" s="49">
        <v>185</v>
      </c>
      <c r="F50" s="41">
        <v>17896</v>
      </c>
      <c r="G50" s="41">
        <v>214</v>
      </c>
      <c r="H50" s="74">
        <f t="shared" si="2"/>
        <v>0.8771929824561403</v>
      </c>
    </row>
    <row r="51" spans="1:8" ht="20.100000000000001" customHeight="1" x14ac:dyDescent="0.2">
      <c r="A51" s="73" t="s">
        <v>92</v>
      </c>
      <c r="B51" s="53">
        <v>21</v>
      </c>
      <c r="C51" s="53">
        <v>1953</v>
      </c>
      <c r="D51" s="53">
        <v>24</v>
      </c>
      <c r="E51" s="49">
        <v>62</v>
      </c>
      <c r="F51" s="41">
        <v>6975</v>
      </c>
      <c r="G51" s="41">
        <v>71</v>
      </c>
      <c r="H51" s="74">
        <f t="shared" si="2"/>
        <v>1.9583333333333333</v>
      </c>
    </row>
    <row r="52" spans="1:8" ht="20.100000000000001" customHeight="1" x14ac:dyDescent="0.2">
      <c r="A52" s="73" t="s">
        <v>93</v>
      </c>
      <c r="B52" s="53">
        <v>399</v>
      </c>
      <c r="C52" s="53">
        <v>43792</v>
      </c>
      <c r="D52" s="53">
        <v>459</v>
      </c>
      <c r="E52" s="49">
        <v>356</v>
      </c>
      <c r="F52" s="41">
        <v>39124</v>
      </c>
      <c r="G52" s="41">
        <v>399</v>
      </c>
      <c r="H52" s="74">
        <f t="shared" si="2"/>
        <v>-0.13071895424836602</v>
      </c>
    </row>
    <row r="53" spans="1:8" ht="20.100000000000001" customHeight="1" x14ac:dyDescent="0.2">
      <c r="A53" s="73" t="s">
        <v>94</v>
      </c>
      <c r="B53" s="53">
        <v>813</v>
      </c>
      <c r="C53" s="53">
        <v>40083</v>
      </c>
      <c r="D53" s="53">
        <v>893</v>
      </c>
      <c r="E53" s="49">
        <v>457</v>
      </c>
      <c r="F53" s="41">
        <v>20152</v>
      </c>
      <c r="G53" s="41">
        <v>515</v>
      </c>
      <c r="H53" s="74">
        <f t="shared" si="2"/>
        <v>-0.42329227323628221</v>
      </c>
    </row>
    <row r="54" spans="1:8" ht="20.100000000000001" customHeight="1" x14ac:dyDescent="0.2">
      <c r="A54" s="73" t="s">
        <v>95</v>
      </c>
      <c r="B54" s="53">
        <v>391</v>
      </c>
      <c r="C54" s="53">
        <v>39758</v>
      </c>
      <c r="D54" s="53">
        <v>440</v>
      </c>
      <c r="E54" s="49">
        <v>164</v>
      </c>
      <c r="F54" s="41">
        <v>18420</v>
      </c>
      <c r="G54" s="41">
        <v>194</v>
      </c>
      <c r="H54" s="74">
        <f t="shared" si="2"/>
        <v>-0.55909090909090908</v>
      </c>
    </row>
    <row r="55" spans="1:8" ht="20.100000000000001" customHeight="1" x14ac:dyDescent="0.2">
      <c r="A55" s="73" t="s">
        <v>133</v>
      </c>
      <c r="B55" s="53">
        <v>40</v>
      </c>
      <c r="C55" s="53">
        <v>4480</v>
      </c>
      <c r="D55" s="53">
        <v>46</v>
      </c>
      <c r="E55" s="49">
        <v>20</v>
      </c>
      <c r="F55" s="41">
        <v>2240</v>
      </c>
      <c r="G55" s="41">
        <v>23</v>
      </c>
      <c r="H55" s="74">
        <f t="shared" si="2"/>
        <v>-0.5</v>
      </c>
    </row>
    <row r="56" spans="1:8" ht="20.100000000000001" customHeight="1" x14ac:dyDescent="0.2">
      <c r="A56" s="73" t="s">
        <v>96</v>
      </c>
      <c r="B56" s="53">
        <v>31867</v>
      </c>
      <c r="C56" s="53">
        <v>2638459</v>
      </c>
      <c r="D56" s="53">
        <v>35264</v>
      </c>
      <c r="E56" s="49">
        <v>33103</v>
      </c>
      <c r="F56" s="41">
        <v>2780323</v>
      </c>
      <c r="G56" s="41">
        <v>35565</v>
      </c>
      <c r="H56" s="74">
        <f t="shared" si="2"/>
        <v>8.5356170598911065E-3</v>
      </c>
    </row>
    <row r="57" spans="1:8" ht="20.100000000000001" customHeight="1" x14ac:dyDescent="0.2">
      <c r="A57" s="73" t="s">
        <v>153</v>
      </c>
      <c r="B57" s="53">
        <v>21</v>
      </c>
      <c r="C57" s="53">
        <v>1323</v>
      </c>
      <c r="D57" s="53">
        <v>27</v>
      </c>
      <c r="E57" s="49">
        <v>0</v>
      </c>
      <c r="F57" s="41">
        <v>0</v>
      </c>
      <c r="G57" s="41">
        <v>0</v>
      </c>
      <c r="H57" s="74">
        <f>+(G57-D57)/D57</f>
        <v>-1</v>
      </c>
    </row>
    <row r="58" spans="1:8" ht="20.100000000000001" customHeight="1" x14ac:dyDescent="0.2">
      <c r="A58" s="73" t="s">
        <v>97</v>
      </c>
      <c r="B58" s="53">
        <v>184</v>
      </c>
      <c r="C58" s="53">
        <v>17062</v>
      </c>
      <c r="D58" s="53">
        <v>188</v>
      </c>
      <c r="E58" s="49">
        <v>226</v>
      </c>
      <c r="F58" s="41">
        <v>19414</v>
      </c>
      <c r="G58" s="41">
        <v>225</v>
      </c>
      <c r="H58" s="74">
        <f t="shared" si="2"/>
        <v>0.19680851063829788</v>
      </c>
    </row>
    <row r="59" spans="1:8" ht="20.100000000000001" customHeight="1" x14ac:dyDescent="0.2">
      <c r="A59" s="73" t="s">
        <v>98</v>
      </c>
      <c r="B59" s="53">
        <v>18039</v>
      </c>
      <c r="C59" s="53">
        <v>1237612</v>
      </c>
      <c r="D59" s="53">
        <v>22194</v>
      </c>
      <c r="E59" s="49">
        <v>12461</v>
      </c>
      <c r="F59" s="41">
        <v>828502</v>
      </c>
      <c r="G59" s="41">
        <v>15112</v>
      </c>
      <c r="H59" s="74">
        <f t="shared" si="2"/>
        <v>-0.31909525096873032</v>
      </c>
    </row>
    <row r="60" spans="1:8" ht="20.100000000000001" customHeight="1" x14ac:dyDescent="0.2">
      <c r="A60" s="42" t="s">
        <v>11</v>
      </c>
      <c r="B60" s="43">
        <f t="shared" ref="B60:G60" si="3">SUBTOTAL(109,B31:B59)</f>
        <v>96712</v>
      </c>
      <c r="C60" s="43">
        <f t="shared" si="3"/>
        <v>7593041</v>
      </c>
      <c r="D60" s="43">
        <f t="shared" si="3"/>
        <v>113789</v>
      </c>
      <c r="E60" s="50">
        <f t="shared" si="3"/>
        <v>72506</v>
      </c>
      <c r="F60" s="44">
        <f t="shared" si="3"/>
        <v>5859240</v>
      </c>
      <c r="G60" s="44">
        <f t="shared" si="3"/>
        <v>82057</v>
      </c>
      <c r="H60" s="71">
        <f t="shared" ref="H60" si="4">+(G60-D60)/D60</f>
        <v>-0.27886702581093076</v>
      </c>
    </row>
    <row r="61" spans="1:8" s="28" customFormat="1" ht="20.100000000000001" customHeight="1" x14ac:dyDescent="0.2">
      <c r="A61" s="35"/>
      <c r="B61" s="36"/>
      <c r="C61" s="36"/>
      <c r="D61" s="36"/>
      <c r="E61" s="37"/>
      <c r="F61" s="98" t="s">
        <v>15</v>
      </c>
      <c r="G61" s="98"/>
      <c r="H61" s="52">
        <f>+(E60-B60)/B60</f>
        <v>-0.25028951939779964</v>
      </c>
    </row>
  </sheetData>
  <mergeCells count="4">
    <mergeCell ref="F27:G27"/>
    <mergeCell ref="F61:G61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 H2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76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30/04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74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185</v>
      </c>
      <c r="G15" s="41">
        <v>10360</v>
      </c>
      <c r="H15" s="41">
        <v>197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879</v>
      </c>
      <c r="D16" s="53">
        <v>84851</v>
      </c>
      <c r="E16" s="53">
        <v>969</v>
      </c>
      <c r="F16" s="49">
        <v>852</v>
      </c>
      <c r="G16" s="41">
        <v>94900</v>
      </c>
      <c r="H16" s="41">
        <v>964</v>
      </c>
      <c r="I16" s="84">
        <f t="shared" si="0"/>
        <v>-5.1599587203302374E-3</v>
      </c>
    </row>
    <row r="17" spans="1:9" ht="20.100000000000001" customHeight="1" x14ac:dyDescent="0.2">
      <c r="A17" s="73" t="s">
        <v>139</v>
      </c>
      <c r="B17" s="73" t="s">
        <v>74</v>
      </c>
      <c r="C17" s="53">
        <v>84</v>
      </c>
      <c r="D17" s="53">
        <v>4704</v>
      </c>
      <c r="E17" s="53">
        <v>89</v>
      </c>
      <c r="F17" s="49">
        <v>63</v>
      </c>
      <c r="G17" s="41">
        <v>3528</v>
      </c>
      <c r="H17" s="41">
        <v>67</v>
      </c>
      <c r="I17" s="84">
        <f t="shared" si="0"/>
        <v>-0.24719101123595505</v>
      </c>
    </row>
    <row r="18" spans="1:9" ht="20.100000000000001" customHeight="1" x14ac:dyDescent="0.2">
      <c r="A18" s="73" t="s">
        <v>139</v>
      </c>
      <c r="B18" s="73" t="s">
        <v>76</v>
      </c>
      <c r="C18" s="53">
        <v>21</v>
      </c>
      <c r="D18" s="53">
        <v>2205</v>
      </c>
      <c r="E18" s="53">
        <v>22</v>
      </c>
      <c r="F18" s="49">
        <v>42</v>
      </c>
      <c r="G18" s="41">
        <v>4704</v>
      </c>
      <c r="H18" s="41">
        <v>48</v>
      </c>
      <c r="I18" s="84">
        <f t="shared" si="0"/>
        <v>1.1818181818181819</v>
      </c>
    </row>
    <row r="19" spans="1:9" ht="20.100000000000001" customHeight="1" x14ac:dyDescent="0.2">
      <c r="A19" s="73" t="s">
        <v>101</v>
      </c>
      <c r="B19" s="73" t="s">
        <v>72</v>
      </c>
      <c r="C19" s="53">
        <v>60</v>
      </c>
      <c r="D19" s="53">
        <v>7040</v>
      </c>
      <c r="E19" s="53">
        <v>67</v>
      </c>
      <c r="F19" s="49">
        <v>0</v>
      </c>
      <c r="G19" s="41">
        <v>0</v>
      </c>
      <c r="H19" s="41">
        <v>0</v>
      </c>
      <c r="I19" s="84">
        <f t="shared" si="0"/>
        <v>-1</v>
      </c>
    </row>
    <row r="20" spans="1:9" ht="20.100000000000001" customHeight="1" x14ac:dyDescent="0.2">
      <c r="A20" s="73" t="s">
        <v>101</v>
      </c>
      <c r="B20" s="73" t="s">
        <v>74</v>
      </c>
      <c r="C20" s="53">
        <v>500</v>
      </c>
      <c r="D20" s="53">
        <v>27287</v>
      </c>
      <c r="E20" s="53">
        <v>518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76</v>
      </c>
      <c r="C21" s="53">
        <v>9704</v>
      </c>
      <c r="D21" s="53">
        <v>615028</v>
      </c>
      <c r="E21" s="53">
        <v>12342</v>
      </c>
      <c r="F21" s="49">
        <v>42</v>
      </c>
      <c r="G21" s="41">
        <v>4200</v>
      </c>
      <c r="H21" s="41">
        <v>46</v>
      </c>
      <c r="I21" s="84">
        <f t="shared" si="0"/>
        <v>-0.99627288932101765</v>
      </c>
    </row>
    <row r="22" spans="1:9" ht="20.100000000000001" customHeight="1" x14ac:dyDescent="0.2">
      <c r="A22" s="73" t="s">
        <v>80</v>
      </c>
      <c r="B22" s="73" t="s">
        <v>76</v>
      </c>
      <c r="C22" s="53">
        <v>2287</v>
      </c>
      <c r="D22" s="53">
        <v>141072</v>
      </c>
      <c r="E22" s="53">
        <v>2784</v>
      </c>
      <c r="F22" s="49">
        <v>913</v>
      </c>
      <c r="G22" s="41">
        <v>55161</v>
      </c>
      <c r="H22" s="41">
        <v>1086</v>
      </c>
      <c r="I22" s="84">
        <f t="shared" si="0"/>
        <v>-0.60991379310344829</v>
      </c>
    </row>
    <row r="23" spans="1:9" ht="20.100000000000001" customHeight="1" x14ac:dyDescent="0.2">
      <c r="A23" s="73" t="s">
        <v>81</v>
      </c>
      <c r="B23" s="73" t="s">
        <v>76</v>
      </c>
      <c r="C23" s="53">
        <v>63</v>
      </c>
      <c r="D23" s="53">
        <v>6615</v>
      </c>
      <c r="E23" s="53">
        <v>67</v>
      </c>
      <c r="F23" s="49">
        <v>84</v>
      </c>
      <c r="G23" s="41">
        <v>8820</v>
      </c>
      <c r="H23" s="41">
        <v>90</v>
      </c>
      <c r="I23" s="84">
        <f t="shared" si="0"/>
        <v>0.34328358208955223</v>
      </c>
    </row>
    <row r="24" spans="1:9" ht="20.100000000000001" customHeight="1" x14ac:dyDescent="0.2">
      <c r="A24" s="73" t="s">
        <v>82</v>
      </c>
      <c r="B24" s="73" t="s">
        <v>74</v>
      </c>
      <c r="C24" s="53">
        <v>0</v>
      </c>
      <c r="D24" s="53">
        <v>0</v>
      </c>
      <c r="E24" s="53">
        <v>0</v>
      </c>
      <c r="F24" s="49">
        <v>525</v>
      </c>
      <c r="G24" s="41">
        <v>28987</v>
      </c>
      <c r="H24" s="41">
        <v>553</v>
      </c>
      <c r="I24" s="84" t="s">
        <v>14</v>
      </c>
    </row>
    <row r="25" spans="1:9" ht="20.100000000000001" customHeight="1" x14ac:dyDescent="0.2">
      <c r="A25" s="73" t="s">
        <v>82</v>
      </c>
      <c r="B25" s="73" t="s">
        <v>76</v>
      </c>
      <c r="C25" s="53">
        <v>690</v>
      </c>
      <c r="D25" s="53">
        <v>73283</v>
      </c>
      <c r="E25" s="53">
        <v>750</v>
      </c>
      <c r="F25" s="49">
        <v>439</v>
      </c>
      <c r="G25" s="41">
        <v>46018</v>
      </c>
      <c r="H25" s="41">
        <v>469</v>
      </c>
      <c r="I25" s="84">
        <f t="shared" si="0"/>
        <v>-0.37466666666666665</v>
      </c>
    </row>
    <row r="26" spans="1:9" ht="20.100000000000001" customHeight="1" x14ac:dyDescent="0.2">
      <c r="A26" s="73" t="s">
        <v>83</v>
      </c>
      <c r="B26" s="73" t="s">
        <v>74</v>
      </c>
      <c r="C26" s="53">
        <v>21</v>
      </c>
      <c r="D26" s="53">
        <v>1176</v>
      </c>
      <c r="E26" s="53">
        <v>22</v>
      </c>
      <c r="F26" s="49">
        <v>42</v>
      </c>
      <c r="G26" s="41">
        <v>2352</v>
      </c>
      <c r="H26" s="41">
        <v>45</v>
      </c>
      <c r="I26" s="84">
        <f t="shared" si="0"/>
        <v>1.0454545454545454</v>
      </c>
    </row>
    <row r="27" spans="1:9" ht="20.100000000000001" customHeight="1" x14ac:dyDescent="0.2">
      <c r="A27" s="73" t="s">
        <v>83</v>
      </c>
      <c r="B27" s="73" t="s">
        <v>76</v>
      </c>
      <c r="C27" s="53">
        <v>615</v>
      </c>
      <c r="D27" s="53">
        <v>60323</v>
      </c>
      <c r="E27" s="53">
        <v>701</v>
      </c>
      <c r="F27" s="49">
        <v>613</v>
      </c>
      <c r="G27" s="41">
        <v>60424</v>
      </c>
      <c r="H27" s="41">
        <v>741</v>
      </c>
      <c r="I27" s="84">
        <f t="shared" si="0"/>
        <v>5.7061340941512127E-2</v>
      </c>
    </row>
    <row r="28" spans="1:9" ht="20.100000000000001" customHeight="1" x14ac:dyDescent="0.2">
      <c r="A28" s="73" t="s">
        <v>83</v>
      </c>
      <c r="B28" s="73" t="s">
        <v>130</v>
      </c>
      <c r="C28" s="53">
        <v>80</v>
      </c>
      <c r="D28" s="53">
        <v>8000</v>
      </c>
      <c r="E28" s="53">
        <v>80</v>
      </c>
      <c r="F28" s="49">
        <v>102</v>
      </c>
      <c r="G28" s="41">
        <v>6328</v>
      </c>
      <c r="H28" s="41">
        <v>108</v>
      </c>
      <c r="I28" s="84">
        <f t="shared" si="0"/>
        <v>0.35</v>
      </c>
    </row>
    <row r="29" spans="1:9" ht="20.100000000000001" customHeight="1" x14ac:dyDescent="0.2">
      <c r="A29" s="73" t="s">
        <v>137</v>
      </c>
      <c r="B29" s="73" t="s">
        <v>74</v>
      </c>
      <c r="C29" s="53">
        <v>21</v>
      </c>
      <c r="D29" s="53">
        <v>1176</v>
      </c>
      <c r="E29" s="53">
        <v>22</v>
      </c>
      <c r="F29" s="49">
        <v>0</v>
      </c>
      <c r="G29" s="41">
        <v>0</v>
      </c>
      <c r="H29" s="41">
        <v>0</v>
      </c>
      <c r="I29" s="84">
        <f t="shared" si="0"/>
        <v>-1</v>
      </c>
    </row>
    <row r="30" spans="1:9" ht="20.100000000000001" customHeight="1" x14ac:dyDescent="0.2">
      <c r="A30" s="73" t="s">
        <v>84</v>
      </c>
      <c r="B30" s="73" t="s">
        <v>74</v>
      </c>
      <c r="C30" s="53">
        <v>273</v>
      </c>
      <c r="D30" s="53">
        <v>15288</v>
      </c>
      <c r="E30" s="53">
        <v>290</v>
      </c>
      <c r="F30" s="49">
        <v>0</v>
      </c>
      <c r="G30" s="41">
        <v>0</v>
      </c>
      <c r="H30" s="41">
        <v>0</v>
      </c>
      <c r="I30" s="84">
        <f t="shared" si="0"/>
        <v>-1</v>
      </c>
    </row>
    <row r="31" spans="1:9" ht="20.100000000000001" customHeight="1" x14ac:dyDescent="0.2">
      <c r="A31" s="73" t="s">
        <v>84</v>
      </c>
      <c r="B31" s="73" t="s">
        <v>76</v>
      </c>
      <c r="C31" s="53">
        <v>675</v>
      </c>
      <c r="D31" s="53">
        <v>44650</v>
      </c>
      <c r="E31" s="53">
        <v>875</v>
      </c>
      <c r="F31" s="49">
        <v>593</v>
      </c>
      <c r="G31" s="41">
        <v>42044</v>
      </c>
      <c r="H31" s="41">
        <v>750</v>
      </c>
      <c r="I31" s="84">
        <f t="shared" si="0"/>
        <v>-0.14285714285714285</v>
      </c>
    </row>
    <row r="32" spans="1:9" ht="20.100000000000001" customHeight="1" x14ac:dyDescent="0.2">
      <c r="A32" s="73" t="s">
        <v>85</v>
      </c>
      <c r="B32" s="73" t="s">
        <v>76</v>
      </c>
      <c r="C32" s="53">
        <v>1430</v>
      </c>
      <c r="D32" s="53">
        <v>152981</v>
      </c>
      <c r="E32" s="53">
        <v>1595</v>
      </c>
      <c r="F32" s="49">
        <v>584</v>
      </c>
      <c r="G32" s="41">
        <v>63388</v>
      </c>
      <c r="H32" s="41">
        <v>656</v>
      </c>
      <c r="I32" s="84">
        <f t="shared" si="0"/>
        <v>-0.58871473354231973</v>
      </c>
    </row>
    <row r="33" spans="1:9" ht="20.100000000000001" customHeight="1" x14ac:dyDescent="0.2">
      <c r="A33" s="73" t="s">
        <v>86</v>
      </c>
      <c r="B33" s="73" t="s">
        <v>74</v>
      </c>
      <c r="C33" s="53">
        <v>811</v>
      </c>
      <c r="D33" s="53">
        <v>55396</v>
      </c>
      <c r="E33" s="53">
        <v>807</v>
      </c>
      <c r="F33" s="49">
        <v>2070</v>
      </c>
      <c r="G33" s="41">
        <v>129554</v>
      </c>
      <c r="H33" s="41">
        <v>2137</v>
      </c>
      <c r="I33" s="84">
        <f t="shared" si="0"/>
        <v>1.648079306071871</v>
      </c>
    </row>
    <row r="34" spans="1:9" ht="20.100000000000001" customHeight="1" x14ac:dyDescent="0.2">
      <c r="A34" s="73" t="s">
        <v>86</v>
      </c>
      <c r="B34" s="73" t="s">
        <v>76</v>
      </c>
      <c r="C34" s="53">
        <v>8557</v>
      </c>
      <c r="D34" s="53">
        <v>765503</v>
      </c>
      <c r="E34" s="53">
        <v>10379</v>
      </c>
      <c r="F34" s="49">
        <v>5404</v>
      </c>
      <c r="G34" s="41">
        <v>499900</v>
      </c>
      <c r="H34" s="41">
        <v>6357</v>
      </c>
      <c r="I34" s="84">
        <f t="shared" si="0"/>
        <v>-0.38751324790442238</v>
      </c>
    </row>
    <row r="35" spans="1:9" ht="20.100000000000001" customHeight="1" x14ac:dyDescent="0.2">
      <c r="A35" s="73" t="s">
        <v>86</v>
      </c>
      <c r="B35" s="73" t="s">
        <v>130</v>
      </c>
      <c r="C35" s="53">
        <v>80</v>
      </c>
      <c r="D35" s="53">
        <v>8000</v>
      </c>
      <c r="E35" s="53">
        <v>80</v>
      </c>
      <c r="F35" s="49">
        <v>20</v>
      </c>
      <c r="G35" s="41">
        <v>60</v>
      </c>
      <c r="H35" s="41">
        <v>22</v>
      </c>
      <c r="I35" s="84">
        <f t="shared" si="0"/>
        <v>-0.72499999999999998</v>
      </c>
    </row>
    <row r="36" spans="1:9" ht="20.100000000000001" customHeight="1" x14ac:dyDescent="0.2">
      <c r="A36" s="73" t="s">
        <v>87</v>
      </c>
      <c r="B36" s="73" t="s">
        <v>74</v>
      </c>
      <c r="C36" s="53">
        <v>293</v>
      </c>
      <c r="D36" s="53">
        <v>16408</v>
      </c>
      <c r="E36" s="53">
        <v>312</v>
      </c>
      <c r="F36" s="49">
        <v>315</v>
      </c>
      <c r="G36" s="41">
        <v>17640</v>
      </c>
      <c r="H36" s="41">
        <v>335</v>
      </c>
      <c r="I36" s="84">
        <f t="shared" si="0"/>
        <v>7.371794871794872E-2</v>
      </c>
    </row>
    <row r="37" spans="1:9" ht="20.100000000000001" customHeight="1" x14ac:dyDescent="0.2">
      <c r="A37" s="73" t="s">
        <v>87</v>
      </c>
      <c r="B37" s="73" t="s">
        <v>76</v>
      </c>
      <c r="C37" s="53">
        <v>180</v>
      </c>
      <c r="D37" s="53">
        <v>20160</v>
      </c>
      <c r="E37" s="53">
        <v>206</v>
      </c>
      <c r="F37" s="49">
        <v>0</v>
      </c>
      <c r="G37" s="41">
        <v>0</v>
      </c>
      <c r="H37" s="41">
        <v>0</v>
      </c>
      <c r="I37" s="84">
        <f t="shared" si="0"/>
        <v>-1</v>
      </c>
    </row>
    <row r="38" spans="1:9" ht="20.100000000000001" customHeight="1" x14ac:dyDescent="0.2">
      <c r="A38" s="73" t="s">
        <v>88</v>
      </c>
      <c r="B38" s="73" t="s">
        <v>154</v>
      </c>
      <c r="C38" s="53">
        <v>0</v>
      </c>
      <c r="D38" s="53">
        <v>0</v>
      </c>
      <c r="E38" s="53">
        <v>0</v>
      </c>
      <c r="F38" s="49">
        <v>60</v>
      </c>
      <c r="G38" s="41">
        <v>3900</v>
      </c>
      <c r="H38" s="41">
        <v>78</v>
      </c>
      <c r="I38" s="84" t="s">
        <v>14</v>
      </c>
    </row>
    <row r="39" spans="1:9" ht="20.100000000000001" customHeight="1" x14ac:dyDescent="0.2">
      <c r="A39" s="73" t="s">
        <v>88</v>
      </c>
      <c r="B39" s="73" t="s">
        <v>74</v>
      </c>
      <c r="C39" s="53">
        <v>854</v>
      </c>
      <c r="D39" s="53">
        <v>49504</v>
      </c>
      <c r="E39" s="53">
        <v>894</v>
      </c>
      <c r="F39" s="49">
        <v>705</v>
      </c>
      <c r="G39" s="41">
        <v>40596</v>
      </c>
      <c r="H39" s="41">
        <v>739</v>
      </c>
      <c r="I39" s="84">
        <f t="shared" si="0"/>
        <v>-0.17337807606263983</v>
      </c>
    </row>
    <row r="40" spans="1:9" ht="20.100000000000001" customHeight="1" x14ac:dyDescent="0.2">
      <c r="A40" s="73" t="s">
        <v>88</v>
      </c>
      <c r="B40" s="73" t="s">
        <v>76</v>
      </c>
      <c r="C40" s="53">
        <v>1577</v>
      </c>
      <c r="D40" s="53">
        <v>111205</v>
      </c>
      <c r="E40" s="53">
        <v>1872</v>
      </c>
      <c r="F40" s="49">
        <v>846</v>
      </c>
      <c r="G40" s="41">
        <v>57548</v>
      </c>
      <c r="H40" s="41">
        <v>1036</v>
      </c>
      <c r="I40" s="84">
        <f t="shared" si="0"/>
        <v>-0.4465811965811966</v>
      </c>
    </row>
    <row r="41" spans="1:9" ht="20.100000000000001" customHeight="1" x14ac:dyDescent="0.2">
      <c r="A41" s="73" t="s">
        <v>88</v>
      </c>
      <c r="B41" s="73" t="s">
        <v>130</v>
      </c>
      <c r="C41" s="53">
        <v>0</v>
      </c>
      <c r="D41" s="53">
        <v>0</v>
      </c>
      <c r="E41" s="53">
        <v>0</v>
      </c>
      <c r="F41" s="49">
        <v>40</v>
      </c>
      <c r="G41" s="41">
        <v>4000</v>
      </c>
      <c r="H41" s="41">
        <v>60</v>
      </c>
      <c r="I41" s="84" t="s">
        <v>14</v>
      </c>
    </row>
    <row r="42" spans="1:9" ht="20.100000000000001" customHeight="1" x14ac:dyDescent="0.2">
      <c r="A42" s="73" t="s">
        <v>89</v>
      </c>
      <c r="B42" s="73" t="s">
        <v>154</v>
      </c>
      <c r="C42" s="53">
        <v>0</v>
      </c>
      <c r="D42" s="53">
        <v>0</v>
      </c>
      <c r="E42" s="53">
        <v>0</v>
      </c>
      <c r="F42" s="49">
        <v>20</v>
      </c>
      <c r="G42" s="41">
        <v>1300</v>
      </c>
      <c r="H42" s="41">
        <v>26</v>
      </c>
      <c r="I42" s="84" t="s">
        <v>14</v>
      </c>
    </row>
    <row r="43" spans="1:9" ht="20.100000000000001" customHeight="1" x14ac:dyDescent="0.2">
      <c r="A43" s="73" t="s">
        <v>89</v>
      </c>
      <c r="B43" s="73" t="s">
        <v>74</v>
      </c>
      <c r="C43" s="53">
        <v>0</v>
      </c>
      <c r="D43" s="53">
        <v>0</v>
      </c>
      <c r="E43" s="53">
        <v>0</v>
      </c>
      <c r="F43" s="49">
        <v>63</v>
      </c>
      <c r="G43" s="41">
        <v>3528</v>
      </c>
      <c r="H43" s="41">
        <v>67</v>
      </c>
      <c r="I43" s="84" t="s">
        <v>14</v>
      </c>
    </row>
    <row r="44" spans="1:9" ht="20.100000000000001" customHeight="1" x14ac:dyDescent="0.2">
      <c r="A44" s="73" t="s">
        <v>89</v>
      </c>
      <c r="B44" s="73" t="s">
        <v>76</v>
      </c>
      <c r="C44" s="53">
        <v>63</v>
      </c>
      <c r="D44" s="53">
        <v>4725</v>
      </c>
      <c r="E44" s="53">
        <v>61</v>
      </c>
      <c r="F44" s="49">
        <v>63</v>
      </c>
      <c r="G44" s="41">
        <v>4725</v>
      </c>
      <c r="H44" s="41">
        <v>61</v>
      </c>
      <c r="I44" s="84">
        <f t="shared" si="0"/>
        <v>0</v>
      </c>
    </row>
    <row r="45" spans="1:9" ht="20.100000000000001" customHeight="1" x14ac:dyDescent="0.2">
      <c r="A45" s="73" t="s">
        <v>90</v>
      </c>
      <c r="B45" s="73" t="s">
        <v>74</v>
      </c>
      <c r="C45" s="53">
        <v>63</v>
      </c>
      <c r="D45" s="53">
        <v>3528</v>
      </c>
      <c r="E45" s="53">
        <v>67</v>
      </c>
      <c r="F45" s="49">
        <v>210</v>
      </c>
      <c r="G45" s="41">
        <v>11760</v>
      </c>
      <c r="H45" s="41">
        <v>223</v>
      </c>
      <c r="I45" s="84">
        <f t="shared" si="0"/>
        <v>2.3283582089552239</v>
      </c>
    </row>
    <row r="46" spans="1:9" ht="20.100000000000001" customHeight="1" x14ac:dyDescent="0.2">
      <c r="A46" s="73" t="s">
        <v>90</v>
      </c>
      <c r="B46" s="73" t="s">
        <v>151</v>
      </c>
      <c r="C46" s="53">
        <v>0</v>
      </c>
      <c r="D46" s="53">
        <v>0</v>
      </c>
      <c r="E46" s="53">
        <v>0</v>
      </c>
      <c r="F46" s="49">
        <v>7</v>
      </c>
      <c r="G46" s="41">
        <v>588</v>
      </c>
      <c r="H46" s="41">
        <v>7</v>
      </c>
      <c r="I46" s="84" t="s">
        <v>14</v>
      </c>
    </row>
    <row r="47" spans="1:9" ht="20.100000000000001" customHeight="1" x14ac:dyDescent="0.2">
      <c r="A47" s="73" t="s">
        <v>90</v>
      </c>
      <c r="B47" s="73" t="s">
        <v>76</v>
      </c>
      <c r="C47" s="53">
        <v>2245</v>
      </c>
      <c r="D47" s="53">
        <v>165051</v>
      </c>
      <c r="E47" s="53">
        <v>2773</v>
      </c>
      <c r="F47" s="49">
        <v>2027</v>
      </c>
      <c r="G47" s="41">
        <v>134918</v>
      </c>
      <c r="H47" s="41">
        <v>2579</v>
      </c>
      <c r="I47" s="84">
        <f t="shared" si="0"/>
        <v>-6.9960331770645506E-2</v>
      </c>
    </row>
    <row r="48" spans="1:9" ht="20.100000000000001" customHeight="1" x14ac:dyDescent="0.2">
      <c r="A48" s="73" t="s">
        <v>91</v>
      </c>
      <c r="B48" s="73" t="s">
        <v>76</v>
      </c>
      <c r="C48" s="53">
        <v>12402</v>
      </c>
      <c r="D48" s="53">
        <v>1086558</v>
      </c>
      <c r="E48" s="53">
        <v>15160</v>
      </c>
      <c r="F48" s="49">
        <v>8461</v>
      </c>
      <c r="G48" s="41">
        <v>776553</v>
      </c>
      <c r="H48" s="41">
        <v>10104</v>
      </c>
      <c r="I48" s="84">
        <f t="shared" si="0"/>
        <v>-0.33350923482849604</v>
      </c>
    </row>
    <row r="49" spans="1:9" ht="20.100000000000001" customHeight="1" x14ac:dyDescent="0.2">
      <c r="A49" s="73" t="s">
        <v>91</v>
      </c>
      <c r="B49" s="73" t="s">
        <v>130</v>
      </c>
      <c r="C49" s="53">
        <v>100</v>
      </c>
      <c r="D49" s="53">
        <v>6120</v>
      </c>
      <c r="E49" s="53">
        <v>105</v>
      </c>
      <c r="F49" s="49">
        <v>40</v>
      </c>
      <c r="G49" s="41">
        <v>4000</v>
      </c>
      <c r="H49" s="41">
        <v>40</v>
      </c>
      <c r="I49" s="84">
        <f t="shared" si="0"/>
        <v>-0.61904761904761907</v>
      </c>
    </row>
    <row r="50" spans="1:9" ht="20.100000000000001" customHeight="1" x14ac:dyDescent="0.2">
      <c r="A50" s="73" t="s">
        <v>155</v>
      </c>
      <c r="B50" s="73" t="s">
        <v>76</v>
      </c>
      <c r="C50" s="53">
        <v>21</v>
      </c>
      <c r="D50" s="53">
        <v>2205</v>
      </c>
      <c r="E50" s="53">
        <v>22</v>
      </c>
      <c r="F50" s="49">
        <v>0</v>
      </c>
      <c r="G50" s="41">
        <v>0</v>
      </c>
      <c r="H50" s="41">
        <v>0</v>
      </c>
      <c r="I50" s="84">
        <f t="shared" si="0"/>
        <v>-1</v>
      </c>
    </row>
    <row r="51" spans="1:9" ht="20.100000000000001" customHeight="1" x14ac:dyDescent="0.2">
      <c r="A51" s="73" t="s">
        <v>138</v>
      </c>
      <c r="B51" s="73" t="s">
        <v>74</v>
      </c>
      <c r="C51" s="53">
        <v>42</v>
      </c>
      <c r="D51" s="53">
        <v>2352</v>
      </c>
      <c r="E51" s="53">
        <v>45</v>
      </c>
      <c r="F51" s="49">
        <v>0</v>
      </c>
      <c r="G51" s="41">
        <v>0</v>
      </c>
      <c r="H51" s="41">
        <v>0</v>
      </c>
      <c r="I51" s="84">
        <f t="shared" si="0"/>
        <v>-1</v>
      </c>
    </row>
    <row r="52" spans="1:9" ht="20.100000000000001" customHeight="1" x14ac:dyDescent="0.2">
      <c r="A52" s="73" t="s">
        <v>138</v>
      </c>
      <c r="B52" s="73" t="s">
        <v>76</v>
      </c>
      <c r="C52" s="53">
        <v>123</v>
      </c>
      <c r="D52" s="53">
        <v>13815</v>
      </c>
      <c r="E52" s="53">
        <v>141</v>
      </c>
      <c r="F52" s="49">
        <v>42</v>
      </c>
      <c r="G52" s="41">
        <v>4410</v>
      </c>
      <c r="H52" s="41">
        <v>45</v>
      </c>
      <c r="I52" s="84">
        <f t="shared" si="0"/>
        <v>-0.68085106382978722</v>
      </c>
    </row>
    <row r="53" spans="1:9" ht="20.100000000000001" customHeight="1" x14ac:dyDescent="0.2">
      <c r="A53" s="73" t="s">
        <v>132</v>
      </c>
      <c r="B53" s="73" t="s">
        <v>76</v>
      </c>
      <c r="C53" s="53">
        <v>103</v>
      </c>
      <c r="D53" s="53">
        <v>9910</v>
      </c>
      <c r="E53" s="53">
        <v>114</v>
      </c>
      <c r="F53" s="49">
        <v>185</v>
      </c>
      <c r="G53" s="41">
        <v>17896</v>
      </c>
      <c r="H53" s="41">
        <v>214</v>
      </c>
      <c r="I53" s="84">
        <f t="shared" si="0"/>
        <v>0.8771929824561403</v>
      </c>
    </row>
    <row r="54" spans="1:9" ht="20.100000000000001" customHeight="1" x14ac:dyDescent="0.2">
      <c r="A54" s="73" t="s">
        <v>92</v>
      </c>
      <c r="B54" s="73" t="s">
        <v>76</v>
      </c>
      <c r="C54" s="53">
        <v>21</v>
      </c>
      <c r="D54" s="53">
        <v>1953</v>
      </c>
      <c r="E54" s="53">
        <v>24</v>
      </c>
      <c r="F54" s="49">
        <v>62</v>
      </c>
      <c r="G54" s="41">
        <v>6975</v>
      </c>
      <c r="H54" s="41">
        <v>71</v>
      </c>
      <c r="I54" s="84">
        <f t="shared" si="0"/>
        <v>1.9583333333333333</v>
      </c>
    </row>
    <row r="55" spans="1:9" ht="20.100000000000001" customHeight="1" x14ac:dyDescent="0.2">
      <c r="A55" s="73" t="s">
        <v>93</v>
      </c>
      <c r="B55" s="73" t="s">
        <v>76</v>
      </c>
      <c r="C55" s="53">
        <v>399</v>
      </c>
      <c r="D55" s="53">
        <v>43792</v>
      </c>
      <c r="E55" s="53">
        <v>459</v>
      </c>
      <c r="F55" s="49">
        <v>356</v>
      </c>
      <c r="G55" s="41">
        <v>39124</v>
      </c>
      <c r="H55" s="41">
        <v>399</v>
      </c>
      <c r="I55" s="84">
        <f t="shared" si="0"/>
        <v>-0.13071895424836602</v>
      </c>
    </row>
    <row r="56" spans="1:9" ht="20.100000000000001" customHeight="1" x14ac:dyDescent="0.2">
      <c r="A56" s="73" t="s">
        <v>94</v>
      </c>
      <c r="B56" s="73" t="s">
        <v>134</v>
      </c>
      <c r="C56" s="53">
        <v>99</v>
      </c>
      <c r="D56" s="53">
        <v>99</v>
      </c>
      <c r="E56" s="53">
        <v>134</v>
      </c>
      <c r="F56" s="49">
        <v>100</v>
      </c>
      <c r="G56" s="41">
        <v>160</v>
      </c>
      <c r="H56" s="41">
        <v>135</v>
      </c>
      <c r="I56" s="84">
        <f t="shared" si="0"/>
        <v>7.462686567164179E-3</v>
      </c>
    </row>
    <row r="57" spans="1:9" ht="20.100000000000001" customHeight="1" x14ac:dyDescent="0.2">
      <c r="A57" s="73" t="s">
        <v>94</v>
      </c>
      <c r="B57" s="73" t="s">
        <v>74</v>
      </c>
      <c r="C57" s="53">
        <v>714</v>
      </c>
      <c r="D57" s="53">
        <v>39984</v>
      </c>
      <c r="E57" s="53">
        <v>760</v>
      </c>
      <c r="F57" s="49">
        <v>357</v>
      </c>
      <c r="G57" s="41">
        <v>19992</v>
      </c>
      <c r="H57" s="41">
        <v>380</v>
      </c>
      <c r="I57" s="84">
        <f t="shared" si="0"/>
        <v>-0.5</v>
      </c>
    </row>
    <row r="58" spans="1:9" ht="20.100000000000001" customHeight="1" x14ac:dyDescent="0.2">
      <c r="A58" s="73" t="s">
        <v>95</v>
      </c>
      <c r="B58" s="73" t="s">
        <v>74</v>
      </c>
      <c r="C58" s="53">
        <v>42</v>
      </c>
      <c r="D58" s="53">
        <v>2352</v>
      </c>
      <c r="E58" s="53">
        <v>45</v>
      </c>
      <c r="F58" s="49">
        <v>0</v>
      </c>
      <c r="G58" s="41">
        <v>0</v>
      </c>
      <c r="H58" s="41">
        <v>0</v>
      </c>
      <c r="I58" s="84">
        <f t="shared" si="0"/>
        <v>-1</v>
      </c>
    </row>
    <row r="59" spans="1:9" ht="20.100000000000001" customHeight="1" x14ac:dyDescent="0.2">
      <c r="A59" s="73" t="s">
        <v>95</v>
      </c>
      <c r="B59" s="73" t="s">
        <v>76</v>
      </c>
      <c r="C59" s="53">
        <v>349</v>
      </c>
      <c r="D59" s="53">
        <v>37406</v>
      </c>
      <c r="E59" s="53">
        <v>395</v>
      </c>
      <c r="F59" s="49">
        <v>164</v>
      </c>
      <c r="G59" s="41">
        <v>18420</v>
      </c>
      <c r="H59" s="41">
        <v>194</v>
      </c>
      <c r="I59" s="84">
        <f t="shared" si="0"/>
        <v>-0.50886075949367093</v>
      </c>
    </row>
    <row r="60" spans="1:9" ht="20.100000000000001" customHeight="1" x14ac:dyDescent="0.2">
      <c r="A60" s="73" t="s">
        <v>133</v>
      </c>
      <c r="B60" s="73" t="s">
        <v>76</v>
      </c>
      <c r="C60" s="53">
        <v>40</v>
      </c>
      <c r="D60" s="53">
        <v>4480</v>
      </c>
      <c r="E60" s="53">
        <v>46</v>
      </c>
      <c r="F60" s="49">
        <v>20</v>
      </c>
      <c r="G60" s="41">
        <v>2240</v>
      </c>
      <c r="H60" s="41">
        <v>23</v>
      </c>
      <c r="I60" s="84">
        <f t="shared" si="0"/>
        <v>-0.5</v>
      </c>
    </row>
    <row r="61" spans="1:9" ht="20.100000000000001" customHeight="1" x14ac:dyDescent="0.2">
      <c r="A61" s="73" t="s">
        <v>96</v>
      </c>
      <c r="B61" s="73" t="s">
        <v>78</v>
      </c>
      <c r="C61" s="53">
        <v>40</v>
      </c>
      <c r="D61" s="53">
        <v>2374</v>
      </c>
      <c r="E61" s="53">
        <v>37</v>
      </c>
      <c r="F61" s="49">
        <v>0</v>
      </c>
      <c r="G61" s="41">
        <v>0</v>
      </c>
      <c r="H61" s="41">
        <v>0</v>
      </c>
      <c r="I61" s="84">
        <f t="shared" si="0"/>
        <v>-1</v>
      </c>
    </row>
    <row r="62" spans="1:9" ht="20.100000000000001" customHeight="1" x14ac:dyDescent="0.2">
      <c r="A62" s="73" t="s">
        <v>96</v>
      </c>
      <c r="B62" s="73" t="s">
        <v>72</v>
      </c>
      <c r="C62" s="53">
        <v>449</v>
      </c>
      <c r="D62" s="53">
        <v>54741</v>
      </c>
      <c r="E62" s="53">
        <v>493</v>
      </c>
      <c r="F62" s="49">
        <v>580</v>
      </c>
      <c r="G62" s="41">
        <v>69581</v>
      </c>
      <c r="H62" s="41">
        <v>664</v>
      </c>
      <c r="I62" s="84">
        <f t="shared" si="0"/>
        <v>0.34685598377281945</v>
      </c>
    </row>
    <row r="63" spans="1:9" ht="20.100000000000001" customHeight="1" x14ac:dyDescent="0.2">
      <c r="A63" s="73" t="s">
        <v>96</v>
      </c>
      <c r="B63" s="73" t="s">
        <v>140</v>
      </c>
      <c r="C63" s="53">
        <v>0</v>
      </c>
      <c r="D63" s="53">
        <v>0</v>
      </c>
      <c r="E63" s="53">
        <v>0</v>
      </c>
      <c r="F63" s="49">
        <v>109</v>
      </c>
      <c r="G63" s="41">
        <v>13080</v>
      </c>
      <c r="H63" s="41">
        <v>131</v>
      </c>
      <c r="I63" s="84" t="s">
        <v>14</v>
      </c>
    </row>
    <row r="64" spans="1:9" ht="20.100000000000001" customHeight="1" x14ac:dyDescent="0.2">
      <c r="A64" s="73" t="s">
        <v>96</v>
      </c>
      <c r="B64" s="73" t="s">
        <v>73</v>
      </c>
      <c r="C64" s="53">
        <v>580</v>
      </c>
      <c r="D64" s="53">
        <v>64790</v>
      </c>
      <c r="E64" s="53">
        <v>907</v>
      </c>
      <c r="F64" s="49">
        <v>420</v>
      </c>
      <c r="G64" s="41">
        <v>40557</v>
      </c>
      <c r="H64" s="41">
        <v>568</v>
      </c>
      <c r="I64" s="84">
        <f t="shared" si="0"/>
        <v>-0.37375964718853361</v>
      </c>
    </row>
    <row r="65" spans="1:9" ht="20.100000000000001" customHeight="1" x14ac:dyDescent="0.2">
      <c r="A65" s="73" t="s">
        <v>96</v>
      </c>
      <c r="B65" s="73" t="s">
        <v>135</v>
      </c>
      <c r="C65" s="53">
        <v>300</v>
      </c>
      <c r="D65" s="53">
        <v>18936</v>
      </c>
      <c r="E65" s="53">
        <v>360</v>
      </c>
      <c r="F65" s="49">
        <v>0</v>
      </c>
      <c r="G65" s="41">
        <v>0</v>
      </c>
      <c r="H65" s="41">
        <v>0</v>
      </c>
      <c r="I65" s="84">
        <f t="shared" si="0"/>
        <v>-1</v>
      </c>
    </row>
    <row r="66" spans="1:9" ht="20.100000000000001" customHeight="1" x14ac:dyDescent="0.2">
      <c r="A66" s="73" t="s">
        <v>96</v>
      </c>
      <c r="B66" s="73" t="s">
        <v>74</v>
      </c>
      <c r="C66" s="53">
        <v>553</v>
      </c>
      <c r="D66" s="53">
        <v>29169</v>
      </c>
      <c r="E66" s="53">
        <v>554</v>
      </c>
      <c r="F66" s="49">
        <v>2127</v>
      </c>
      <c r="G66" s="41">
        <v>113141</v>
      </c>
      <c r="H66" s="41">
        <v>2096</v>
      </c>
      <c r="I66" s="84">
        <f t="shared" si="0"/>
        <v>2.7833935018050542</v>
      </c>
    </row>
    <row r="67" spans="1:9" ht="20.100000000000001" customHeight="1" x14ac:dyDescent="0.2">
      <c r="A67" s="73" t="s">
        <v>96</v>
      </c>
      <c r="B67" s="73" t="s">
        <v>75</v>
      </c>
      <c r="C67" s="53">
        <v>212</v>
      </c>
      <c r="D67" s="53">
        <v>25141</v>
      </c>
      <c r="E67" s="53">
        <v>231</v>
      </c>
      <c r="F67" s="49">
        <v>373</v>
      </c>
      <c r="G67" s="41">
        <v>46029</v>
      </c>
      <c r="H67" s="41">
        <v>432</v>
      </c>
      <c r="I67" s="84">
        <f t="shared" si="0"/>
        <v>0.87012987012987009</v>
      </c>
    </row>
    <row r="68" spans="1:9" ht="20.100000000000001" customHeight="1" x14ac:dyDescent="0.2">
      <c r="A68" s="73" t="s">
        <v>96</v>
      </c>
      <c r="B68" s="73" t="s">
        <v>76</v>
      </c>
      <c r="C68" s="53">
        <v>29053</v>
      </c>
      <c r="D68" s="53">
        <v>2366952</v>
      </c>
      <c r="E68" s="53">
        <v>31999</v>
      </c>
      <c r="F68" s="49">
        <v>28674</v>
      </c>
      <c r="G68" s="41">
        <v>2408487</v>
      </c>
      <c r="H68" s="41">
        <v>30867</v>
      </c>
      <c r="I68" s="84">
        <f t="shared" si="0"/>
        <v>-3.5376105503296978E-2</v>
      </c>
    </row>
    <row r="69" spans="1:9" ht="20.100000000000001" customHeight="1" x14ac:dyDescent="0.2">
      <c r="A69" s="73" t="s">
        <v>96</v>
      </c>
      <c r="B69" s="73" t="s">
        <v>77</v>
      </c>
      <c r="C69" s="53">
        <v>680</v>
      </c>
      <c r="D69" s="53">
        <v>76356</v>
      </c>
      <c r="E69" s="53">
        <v>684</v>
      </c>
      <c r="F69" s="49">
        <v>820</v>
      </c>
      <c r="G69" s="41">
        <v>89448</v>
      </c>
      <c r="H69" s="41">
        <v>807</v>
      </c>
      <c r="I69" s="84">
        <f t="shared" si="0"/>
        <v>0.17982456140350878</v>
      </c>
    </row>
    <row r="70" spans="1:9" ht="20.100000000000001" customHeight="1" x14ac:dyDescent="0.2">
      <c r="A70" s="73" t="s">
        <v>156</v>
      </c>
      <c r="B70" s="73" t="s">
        <v>76</v>
      </c>
      <c r="C70" s="53">
        <v>21</v>
      </c>
      <c r="D70" s="53">
        <v>1323</v>
      </c>
      <c r="E70" s="53">
        <v>27</v>
      </c>
      <c r="F70" s="49">
        <v>0</v>
      </c>
      <c r="G70" s="41">
        <v>0</v>
      </c>
      <c r="H70" s="41">
        <v>0</v>
      </c>
      <c r="I70" s="84">
        <f t="shared" si="0"/>
        <v>-1</v>
      </c>
    </row>
    <row r="71" spans="1:9" ht="20.100000000000001" customHeight="1" x14ac:dyDescent="0.2">
      <c r="A71" s="73" t="s">
        <v>97</v>
      </c>
      <c r="B71" s="73" t="s">
        <v>74</v>
      </c>
      <c r="C71" s="53">
        <v>42</v>
      </c>
      <c r="D71" s="53">
        <v>2352</v>
      </c>
      <c r="E71" s="53">
        <v>45</v>
      </c>
      <c r="F71" s="49">
        <v>84</v>
      </c>
      <c r="G71" s="41">
        <v>4704</v>
      </c>
      <c r="H71" s="41">
        <v>89</v>
      </c>
      <c r="I71" s="84">
        <f t="shared" si="0"/>
        <v>0.97777777777777775</v>
      </c>
    </row>
    <row r="72" spans="1:9" ht="20.100000000000001" customHeight="1" x14ac:dyDescent="0.2">
      <c r="A72" s="73" t="s">
        <v>97</v>
      </c>
      <c r="B72" s="73" t="s">
        <v>76</v>
      </c>
      <c r="C72" s="53">
        <v>142</v>
      </c>
      <c r="D72" s="53">
        <v>14710</v>
      </c>
      <c r="E72" s="53">
        <v>144</v>
      </c>
      <c r="F72" s="49">
        <v>142</v>
      </c>
      <c r="G72" s="41">
        <v>14710</v>
      </c>
      <c r="H72" s="41">
        <v>135</v>
      </c>
      <c r="I72" s="84">
        <f t="shared" si="0"/>
        <v>-6.25E-2</v>
      </c>
    </row>
    <row r="73" spans="1:9" ht="20.100000000000001" customHeight="1" x14ac:dyDescent="0.2">
      <c r="A73" s="73" t="s">
        <v>98</v>
      </c>
      <c r="B73" s="73" t="s">
        <v>74</v>
      </c>
      <c r="C73" s="53">
        <v>26</v>
      </c>
      <c r="D73" s="53">
        <v>1456</v>
      </c>
      <c r="E73" s="53">
        <v>28</v>
      </c>
      <c r="F73" s="49">
        <v>72</v>
      </c>
      <c r="G73" s="41">
        <v>4032</v>
      </c>
      <c r="H73" s="41">
        <v>77</v>
      </c>
      <c r="I73" s="84">
        <f t="shared" si="0"/>
        <v>1.75</v>
      </c>
    </row>
    <row r="74" spans="1:9" ht="20.100000000000001" customHeight="1" x14ac:dyDescent="0.2">
      <c r="A74" s="73" t="s">
        <v>98</v>
      </c>
      <c r="B74" s="73" t="s">
        <v>76</v>
      </c>
      <c r="C74" s="53">
        <v>18013</v>
      </c>
      <c r="D74" s="53">
        <v>1236156</v>
      </c>
      <c r="E74" s="53">
        <v>22167</v>
      </c>
      <c r="F74" s="49">
        <v>12389</v>
      </c>
      <c r="G74" s="41">
        <v>824470</v>
      </c>
      <c r="H74" s="41">
        <v>15036</v>
      </c>
      <c r="I74" s="84">
        <f t="shared" si="0"/>
        <v>-0.32169441061036674</v>
      </c>
    </row>
    <row r="75" spans="1:9" ht="20.100000000000001" customHeight="1" x14ac:dyDescent="0.2">
      <c r="A75" s="59" t="s">
        <v>11</v>
      </c>
      <c r="B75" s="59"/>
      <c r="C75" s="55">
        <f>SUM(C14:C74)</f>
        <v>96712</v>
      </c>
      <c r="D75" s="55">
        <f>SUBTOTAL(109,D14:D74)</f>
        <v>7593041</v>
      </c>
      <c r="E75" s="56">
        <f>SUBTOTAL(109,E14:E74)</f>
        <v>113794</v>
      </c>
      <c r="F75" s="57">
        <f>SUBTOTAL(109,F14:F74)</f>
        <v>72506</v>
      </c>
      <c r="G75" s="58">
        <f>SUBTOTAL(109,G14:G74)</f>
        <v>5859240</v>
      </c>
      <c r="H75" s="58">
        <f>SUBTOTAL(109,H14:H74)</f>
        <v>82054</v>
      </c>
      <c r="I75" s="85">
        <f t="shared" ref="I75" si="1">+(H75-E75)/E75</f>
        <v>-0.27892507513577164</v>
      </c>
    </row>
    <row r="76" spans="1:9" s="28" customFormat="1" ht="20.100000000000001" customHeight="1" x14ac:dyDescent="0.2">
      <c r="A76" s="30"/>
      <c r="B76" s="30"/>
      <c r="C76" s="30"/>
      <c r="D76" s="30"/>
      <c r="E76" s="30"/>
      <c r="F76" s="30"/>
      <c r="G76" s="99" t="s">
        <v>15</v>
      </c>
      <c r="H76" s="99"/>
      <c r="I76" s="51">
        <f>+(F75-C75)/C75</f>
        <v>-0.25028951939779964</v>
      </c>
    </row>
  </sheetData>
  <mergeCells count="3">
    <mergeCell ref="G76:H76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5:I63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2025-03-03T22:16:07Z</cp:lastPrinted>
  <dcterms:created xsi:type="dcterms:W3CDTF">2000-02-12T15:57:40Z</dcterms:created>
  <dcterms:modified xsi:type="dcterms:W3CDTF">2025-05-02T20:55:19Z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