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1231/datos/"/>
    </mc:Choice>
  </mc:AlternateContent>
  <xr:revisionPtr revIDLastSave="2562" documentId="8_{47016CA1-E1E5-4D54-9335-8F3921172825}" xr6:coauthVersionLast="47" xr6:coauthVersionMax="47" xr10:uidLastSave="{7607CF7F-CE1D-40EB-9A77-1F5944F77945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destinos'!$A$13:$I$92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destinos'!$34:$35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1" l="1"/>
  <c r="I90" i="11"/>
  <c r="I89" i="11"/>
  <c r="I88" i="11"/>
  <c r="I87" i="11"/>
  <c r="I86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1" i="11"/>
  <c r="I70" i="11"/>
  <c r="I69" i="11"/>
  <c r="I68" i="11"/>
  <c r="I67" i="11"/>
  <c r="I66" i="11"/>
  <c r="I65" i="11"/>
  <c r="I64" i="11"/>
  <c r="I62" i="11"/>
  <c r="I61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3" i="11"/>
  <c r="I42" i="11"/>
  <c r="I41" i="11"/>
  <c r="I40" i="11"/>
  <c r="I39" i="11"/>
  <c r="I38" i="11"/>
  <c r="I37" i="11"/>
  <c r="I35" i="11"/>
  <c r="I34" i="11"/>
  <c r="I33" i="11"/>
  <c r="I32" i="11"/>
  <c r="I31" i="11"/>
  <c r="I27" i="11"/>
  <c r="I26" i="11"/>
  <c r="I25" i="11"/>
  <c r="I24" i="11"/>
  <c r="I23" i="11"/>
  <c r="I22" i="11"/>
  <c r="I20" i="11"/>
  <c r="I19" i="11"/>
  <c r="I18" i="11"/>
  <c r="I17" i="11"/>
  <c r="I16" i="11"/>
  <c r="H70" i="8"/>
  <c r="H69" i="8"/>
  <c r="H67" i="8"/>
  <c r="H66" i="8"/>
  <c r="H65" i="8"/>
  <c r="H64" i="8"/>
  <c r="H63" i="8"/>
  <c r="H62" i="8"/>
  <c r="H61" i="8"/>
  <c r="H60" i="8"/>
  <c r="H58" i="8"/>
  <c r="H57" i="8"/>
  <c r="H55" i="8"/>
  <c r="H54" i="8"/>
  <c r="H53" i="8"/>
  <c r="H52" i="8"/>
  <c r="H51" i="8"/>
  <c r="H50" i="8"/>
  <c r="H49" i="8"/>
  <c r="H48" i="8"/>
  <c r="H46" i="8"/>
  <c r="H45" i="8"/>
  <c r="H43" i="8"/>
  <c r="H42" i="8"/>
  <c r="H41" i="8"/>
  <c r="H40" i="8"/>
  <c r="H39" i="8"/>
  <c r="H38" i="8"/>
  <c r="H37" i="8"/>
  <c r="E81" i="3"/>
  <c r="F81" i="3" s="1"/>
  <c r="D81" i="3"/>
  <c r="C81" i="3"/>
  <c r="F43" i="1"/>
  <c r="E43" i="1"/>
  <c r="D43" i="1"/>
  <c r="I15" i="11"/>
  <c r="H30" i="8"/>
  <c r="H29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F77" i="3"/>
  <c r="C50" i="10"/>
  <c r="F80" i="3" l="1"/>
  <c r="F78" i="3"/>
  <c r="F79" i="3"/>
  <c r="F58" i="3"/>
  <c r="F61" i="3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71" i="8"/>
  <c r="C71" i="8"/>
  <c r="D71" i="8"/>
  <c r="G71" i="8"/>
  <c r="F71" i="8"/>
  <c r="E71" i="8"/>
  <c r="E50" i="10"/>
  <c r="D50" i="10"/>
  <c r="E15" i="9"/>
  <c r="F15" i="9" s="1"/>
  <c r="D15" i="9"/>
  <c r="C15" i="9"/>
  <c r="G31" i="8"/>
  <c r="F31" i="8"/>
  <c r="D31" i="8"/>
  <c r="C31" i="8"/>
  <c r="B31" i="8"/>
  <c r="E31" i="8"/>
  <c r="F10" i="9"/>
  <c r="F10" i="3"/>
  <c r="E10" i="10"/>
  <c r="F48" i="10" l="1"/>
  <c r="F32" i="10"/>
  <c r="F49" i="10"/>
  <c r="F45" i="10"/>
  <c r="F43" i="10"/>
  <c r="F41" i="10"/>
  <c r="F47" i="10"/>
  <c r="F42" i="10"/>
  <c r="F46" i="10"/>
  <c r="F44" i="10"/>
  <c r="F13" i="9"/>
  <c r="F14" i="9"/>
  <c r="F50" i="10"/>
  <c r="F35" i="10"/>
  <c r="F18" i="10"/>
  <c r="F34" i="10"/>
  <c r="F17" i="10"/>
  <c r="F33" i="10"/>
  <c r="F16" i="10"/>
  <c r="F31" i="10"/>
  <c r="F15" i="10"/>
  <c r="F30" i="10"/>
  <c r="F14" i="10"/>
  <c r="F29" i="10"/>
  <c r="F13" i="10"/>
  <c r="F28" i="10"/>
  <c r="F27" i="10"/>
  <c r="F26" i="10"/>
  <c r="F25" i="10"/>
  <c r="F24" i="10"/>
  <c r="F40" i="10"/>
  <c r="F23" i="10"/>
  <c r="F39" i="10"/>
  <c r="F22" i="10"/>
  <c r="F38" i="10"/>
  <c r="F21" i="10"/>
  <c r="F37" i="10"/>
  <c r="F20" i="10"/>
  <c r="F36" i="10"/>
  <c r="F19" i="10"/>
  <c r="H72" i="8"/>
  <c r="H71" i="8"/>
  <c r="H31" i="8"/>
  <c r="H32" i="8"/>
  <c r="H92" i="11"/>
  <c r="G92" i="11"/>
  <c r="F92" i="11"/>
  <c r="E92" i="11"/>
  <c r="D92" i="11"/>
  <c r="C92" i="11"/>
  <c r="I92" i="11" l="1"/>
  <c r="I93" i="11"/>
</calcChain>
</file>

<file path=xl/sharedStrings.xml><?xml version="1.0" encoding="utf-8"?>
<sst xmlns="http://schemas.openxmlformats.org/spreadsheetml/2006/main" count="430" uniqueCount="191">
  <si>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</si>
  <si>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</si>
  <si>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</si>
  <si>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</si>
  <si>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</si>
  <si>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</si>
  <si>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</si>
  <si>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</si>
  <si>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</si>
  <si>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</si>
  <si>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</si>
  <si>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</si>
  <si>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</si>
  <si>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</si>
  <si>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</si>
  <si>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</si>
  <si>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</si>
  <si>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</si>
  <si>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</si>
  <si>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</si>
  <si>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</si>
  <si>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</si>
  <si>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</si>
  <si>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</si>
  <si>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</si>
  <si>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</si>
  <si>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</si>
  <si>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</si>
  <si>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</si>
  <si>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</si>
  <si>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</si>
  <si>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</si>
  <si>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</si>
  <si>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</si>
  <si>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</si>
  <si>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</si>
  <si>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</si>
  <si>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</si>
  <si>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</si>
  <si>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</si>
  <si>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</si>
  <si>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</si>
  <si>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</si>
  <si>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</si>
  <si>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</si>
  <si>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</si>
  <si>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</si>
  <si>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</si>
  <si>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</si>
  <si>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</si>
  <si>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</si>
  <si>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</si>
  <si>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</si>
  <si>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</si>
  <si>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</si>
  <si>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</si>
  <si>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</si>
  <si>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</si>
  <si>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</si>
  <si>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</si>
  <si>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</si>
  <si>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</si>
  <si>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</si>
  <si>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</si>
  <si>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</si>
  <si>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</si>
  <si>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</si>
  <si>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</si>
  <si>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</si>
  <si>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</si>
  <si>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</si>
  <si>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</si>
  <si>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</si>
  <si>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</si>
  <si>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</si>
  <si>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</si>
  <si>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</si>
  <si>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</si>
  <si>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</si>
  <si>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</si>
  <si>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</si>
  <si>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</si>
  <si>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</si>
  <si>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</si>
  <si>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</si>
  <si>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</si>
  <si>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</si>
  <si>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</si>
  <si>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</si>
  <si>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</si>
  <si>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</si>
  <si>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</si>
  <si>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</si>
  <si>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</si>
  <si>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</si>
  <si>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</si>
  <si>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</si>
  <si>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</si>
  <si>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</si>
  <si>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</si>
  <si>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</si>
  <si>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</si>
  <si>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</si>
  <si>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</si>
  <si>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</si>
  <si>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</si>
  <si>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</si>
  <si>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</si>
  <si>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</si>
  <si>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</si>
  <si>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</si>
  <si>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</si>
  <si>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</si>
  <si>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</si>
  <si>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</si>
  <si>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</si>
  <si>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</si>
  <si>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</si>
  <si>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</si>
  <si>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</si>
  <si>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</si>
  <si>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</si>
  <si>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</si>
  <si>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</si>
  <si>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</si>
  <si>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</si>
  <si>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</si>
  <si>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</si>
  <si>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</si>
  <si>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</si>
  <si>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</si>
  <si>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</si>
  <si>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</si>
  <si>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</si>
  <si>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</si>
  <si>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</si>
  <si>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</si>
  <si>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</si>
  <si>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</si>
  <si>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</si>
  <si>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</si>
  <si>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</si>
  <si>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</si>
  <si>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</si>
  <si>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</si>
  <si>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</si>
  <si>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</si>
  <si>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</si>
  <si>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</si>
  <si>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</si>
  <si>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</si>
  <si>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</si>
  <si>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</si>
  <si>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</si>
  <si>
    <t xml:space="preserve">VARAMO V414         </t>
  </si>
  <si>
    <t xml:space="preserve">BALTIC PEARL        </t>
  </si>
  <si>
    <t xml:space="preserve">SAN ALBERTO V415    </t>
  </si>
  <si>
    <t xml:space="preserve">VARAMO V416         </t>
  </si>
  <si>
    <t xml:space="preserve">SAN ALBERTO V417    </t>
  </si>
  <si>
    <t xml:space="preserve">BALTIC PERFORMER    </t>
  </si>
  <si>
    <t xml:space="preserve">PESCARGEN           </t>
  </si>
  <si>
    <t xml:space="preserve">KUWAIT              </t>
  </si>
  <si>
    <t xml:space="preserve">SENEGAL             </t>
  </si>
  <si>
    <t>KUWAIT</t>
  </si>
  <si>
    <t>SENEGAL</t>
  </si>
  <si>
    <t>RUMANIA</t>
  </si>
  <si>
    <t>PALL</t>
  </si>
  <si>
    <t>TONS</t>
  </si>
  <si>
    <t>BULT</t>
  </si>
  <si>
    <t xml:space="preserve">VARAMO V418         </t>
  </si>
  <si>
    <t xml:space="preserve">SAN ALBERTO V419    </t>
  </si>
  <si>
    <t xml:space="preserve">BALTIC ERICA        </t>
  </si>
  <si>
    <t xml:space="preserve">VARAMO V420         </t>
  </si>
  <si>
    <t xml:space="preserve">CS LEADER           </t>
  </si>
  <si>
    <t xml:space="preserve">VARAMO V422         </t>
  </si>
  <si>
    <t xml:space="preserve">M.CERVI E HJOS S.A. </t>
  </si>
  <si>
    <t xml:space="preserve">FRIDEVI  S.A.F.I.C. </t>
  </si>
  <si>
    <t xml:space="preserve">BELGICA             </t>
  </si>
  <si>
    <t>PULPA PERA</t>
  </si>
  <si>
    <t>MANDARINA</t>
  </si>
  <si>
    <t>MEXICO</t>
  </si>
  <si>
    <t>SINGAPUR</t>
  </si>
  <si>
    <t xml:space="preserve">PULPA PERA          </t>
  </si>
  <si>
    <t xml:space="preserve">VARAMO V423         </t>
  </si>
  <si>
    <t xml:space="preserve">CS ENDEAVOUR        </t>
  </si>
  <si>
    <t xml:space="preserve">VARAMO V424         </t>
  </si>
  <si>
    <t xml:space="preserve">VARAMO V425         </t>
  </si>
  <si>
    <t xml:space="preserve">CS PRIDE            </t>
  </si>
  <si>
    <t xml:space="preserve">CIPA                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</si>
  <si>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</si>
  <si>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31/12/2024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</si>
</sst>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7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9" fillId="0" borderId="0" xfId="2" applyNumberFormat="1" applyFont="1" applyFill="1" applyBorder="1" applyAlignment="1" applyProtection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43</xdr:row>
      <xdr:rowOff>0</xdr:rowOff>
    </xdr:from>
    <xdr:to>
      <xdr:col>6</xdr:col>
      <xdr:colOff>647700</xdr:colOff>
      <xdr:row>43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4</xdr:col>
      <xdr:colOff>66675</xdr:colOff>
      <xdr:row>69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71</xdr:row>
      <xdr:rowOff>0</xdr:rowOff>
    </xdr:from>
    <xdr:to>
      <xdr:col>7</xdr:col>
      <xdr:colOff>66675</xdr:colOff>
      <xdr:row>71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43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+E13/$E$81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50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+E13/$E$50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31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5:H71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+(G36-D36)/D36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92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1" t="s">
        <v>0</v>
      </c>
      <c r="B11" s="91"/>
      <c r="C11" s="91"/>
      <c r="D11" s="91"/>
      <c r="E11" s="91"/>
      <c r="F11" s="91"/>
      <c r="G11" s="91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8" t="s">
        <v>190</v>
      </c>
      <c r="D13" s="89"/>
      <c r="E13" s="89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0" t="s">
        <v>1</v>
      </c>
      <c r="D43" s="90"/>
      <c r="E43" s="90"/>
      <c r="F43" s="4"/>
      <c r="G43" s="4"/>
    </row>
    <row r="44" spans="1:7" ht="12.75" customHeight="1" x14ac:dyDescent="0.2">
      <c r="A44" s="4"/>
      <c r="B44" s="4"/>
      <c r="C44" s="90"/>
      <c r="D44" s="90"/>
      <c r="E44" s="90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2" t="s">
        <v>2</v>
      </c>
      <c r="B9" s="92"/>
      <c r="C9" s="92"/>
      <c r="D9" s="92"/>
      <c r="E9" s="92"/>
      <c r="F9" s="92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31/12/2024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3</v>
      </c>
      <c r="B12" s="24" t="s">
        <v>4</v>
      </c>
      <c r="C12" s="25" t="s">
        <v>5</v>
      </c>
      <c r="D12" s="25" t="s">
        <v>6</v>
      </c>
      <c r="E12" s="25" t="s">
        <v>7</v>
      </c>
      <c r="F12" s="25" t="s">
        <v>8</v>
      </c>
    </row>
    <row r="13" spans="1:6" ht="20.100000000000001" customHeight="1" x14ac:dyDescent="0.2">
      <c r="A13" s="82">
        <v>1</v>
      </c>
      <c r="B13" s="83" t="s">
        <v>9</v>
      </c>
      <c r="C13" s="84">
        <v>45326</v>
      </c>
      <c r="D13" s="77">
        <v>3779</v>
      </c>
      <c r="E13" s="77">
        <v>290901</v>
      </c>
      <c r="F13" s="77">
        <v>4653</v>
      </c>
    </row>
    <row r="14" spans="1:6" ht="20.100000000000001" customHeight="1" x14ac:dyDescent="0.2">
      <c r="A14" s="82">
        <v>2</v>
      </c>
      <c r="B14" s="83" t="s">
        <v>10</v>
      </c>
      <c r="C14" s="84">
        <v>45332</v>
      </c>
      <c r="D14" s="77">
        <v>4561</v>
      </c>
      <c r="E14" s="77">
        <v>357244</v>
      </c>
      <c r="F14" s="77">
        <v>5155</v>
      </c>
    </row>
    <row r="15" spans="1:6" ht="20.100000000000001" customHeight="1" x14ac:dyDescent="0.2">
      <c r="A15" s="82">
        <v>3</v>
      </c>
      <c r="B15" s="83" t="s">
        <v>11</v>
      </c>
      <c r="C15" s="84">
        <v>45333</v>
      </c>
      <c r="D15" s="77">
        <v>3557</v>
      </c>
      <c r="E15" s="77">
        <v>276295</v>
      </c>
      <c r="F15" s="77">
        <v>4362</v>
      </c>
    </row>
    <row r="16" spans="1:6" ht="20.100000000000001" customHeight="1" x14ac:dyDescent="0.2">
      <c r="A16" s="82">
        <v>4</v>
      </c>
      <c r="B16" s="83" t="s">
        <v>12</v>
      </c>
      <c r="C16" s="84">
        <v>45340</v>
      </c>
      <c r="D16" s="77">
        <v>4340</v>
      </c>
      <c r="E16" s="77">
        <v>337115</v>
      </c>
      <c r="F16" s="77">
        <v>5316</v>
      </c>
    </row>
    <row r="17" spans="1:6" ht="20.100000000000001" customHeight="1" x14ac:dyDescent="0.2">
      <c r="A17" s="82">
        <v>5</v>
      </c>
      <c r="B17" s="83" t="s">
        <v>13</v>
      </c>
      <c r="C17" s="84">
        <v>45347</v>
      </c>
      <c r="D17" s="77">
        <v>5057</v>
      </c>
      <c r="E17" s="77">
        <v>396585</v>
      </c>
      <c r="F17" s="77">
        <v>6211</v>
      </c>
    </row>
    <row r="18" spans="1:6" ht="20.100000000000001" customHeight="1" x14ac:dyDescent="0.2">
      <c r="A18" s="82">
        <v>6</v>
      </c>
      <c r="B18" s="83" t="s">
        <v>14</v>
      </c>
      <c r="C18" s="84">
        <v>45350</v>
      </c>
      <c r="D18" s="77">
        <v>5130</v>
      </c>
      <c r="E18" s="77">
        <v>439913</v>
      </c>
      <c r="F18" s="77">
        <v>5842</v>
      </c>
    </row>
    <row r="19" spans="1:6" ht="20.100000000000001" customHeight="1" x14ac:dyDescent="0.2">
      <c r="A19" s="82">
        <v>7</v>
      </c>
      <c r="B19" s="83" t="s">
        <v>118</v>
      </c>
      <c r="C19" s="84">
        <v>45353</v>
      </c>
      <c r="D19" s="77">
        <v>5957</v>
      </c>
      <c r="E19" s="77">
        <v>450464</v>
      </c>
      <c r="F19" s="77">
        <v>7275</v>
      </c>
    </row>
    <row r="20" spans="1:6" ht="20.100000000000001" customHeight="1" x14ac:dyDescent="0.2">
      <c r="A20" s="82">
        <v>8</v>
      </c>
      <c r="B20" s="83" t="s">
        <v>119</v>
      </c>
      <c r="C20" s="84">
        <v>45361</v>
      </c>
      <c r="D20" s="77">
        <v>6542</v>
      </c>
      <c r="E20" s="77">
        <v>511714</v>
      </c>
      <c r="F20" s="77">
        <v>7960</v>
      </c>
    </row>
    <row r="21" spans="1:6" ht="20.100000000000001" customHeight="1" x14ac:dyDescent="0.2">
      <c r="A21" s="82">
        <v>9</v>
      </c>
      <c r="B21" s="83" t="s">
        <v>120</v>
      </c>
      <c r="C21" s="84">
        <v>45368</v>
      </c>
      <c r="D21" s="77">
        <v>6194</v>
      </c>
      <c r="E21" s="77">
        <v>533193</v>
      </c>
      <c r="F21" s="77">
        <v>6898</v>
      </c>
    </row>
    <row r="22" spans="1:6" ht="20.100000000000001" customHeight="1" x14ac:dyDescent="0.2">
      <c r="A22" s="82">
        <v>10</v>
      </c>
      <c r="B22" s="83" t="s">
        <v>121</v>
      </c>
      <c r="C22" s="84">
        <v>45368</v>
      </c>
      <c r="D22" s="77">
        <v>6367</v>
      </c>
      <c r="E22" s="77">
        <v>493177</v>
      </c>
      <c r="F22" s="77">
        <v>7712</v>
      </c>
    </row>
    <row r="23" spans="1:6" ht="20.100000000000001" customHeight="1" x14ac:dyDescent="0.2">
      <c r="A23" s="82">
        <v>11</v>
      </c>
      <c r="B23" s="83" t="s">
        <v>122</v>
      </c>
      <c r="C23" s="84">
        <v>45375</v>
      </c>
      <c r="D23" s="77">
        <v>6557</v>
      </c>
      <c r="E23" s="77">
        <v>498847</v>
      </c>
      <c r="F23" s="77">
        <v>7864</v>
      </c>
    </row>
    <row r="24" spans="1:6" ht="20.100000000000001" customHeight="1" x14ac:dyDescent="0.2">
      <c r="A24" s="82">
        <v>12</v>
      </c>
      <c r="B24" s="83" t="s">
        <v>123</v>
      </c>
      <c r="C24" s="84">
        <v>45380</v>
      </c>
      <c r="D24" s="77">
        <v>6127</v>
      </c>
      <c r="E24" s="77">
        <v>515557</v>
      </c>
      <c r="F24" s="77">
        <v>6817</v>
      </c>
    </row>
    <row r="25" spans="1:6" ht="20.100000000000001" customHeight="1" x14ac:dyDescent="0.2">
      <c r="A25" s="82">
        <v>13</v>
      </c>
      <c r="B25" s="83" t="s">
        <v>124</v>
      </c>
      <c r="C25" s="84">
        <v>45382</v>
      </c>
      <c r="D25" s="77">
        <v>5108</v>
      </c>
      <c r="E25" s="77">
        <v>385200</v>
      </c>
      <c r="F25" s="77">
        <v>6169</v>
      </c>
    </row>
    <row r="26" spans="1:6" ht="20.100000000000001" customHeight="1" x14ac:dyDescent="0.2">
      <c r="A26" s="82">
        <v>14</v>
      </c>
      <c r="B26" s="83" t="s">
        <v>154</v>
      </c>
      <c r="C26" s="84">
        <v>45389</v>
      </c>
      <c r="D26" s="77">
        <v>5036</v>
      </c>
      <c r="E26" s="77">
        <v>382062</v>
      </c>
      <c r="F26" s="77">
        <v>6062</v>
      </c>
    </row>
    <row r="27" spans="1:6" ht="20.100000000000001" customHeight="1" x14ac:dyDescent="0.2">
      <c r="A27" s="82">
        <v>15</v>
      </c>
      <c r="B27" s="83" t="s">
        <v>155</v>
      </c>
      <c r="C27" s="84">
        <v>45395</v>
      </c>
      <c r="D27" s="77">
        <v>4891</v>
      </c>
      <c r="E27" s="77">
        <v>391851</v>
      </c>
      <c r="F27" s="77">
        <v>5260</v>
      </c>
    </row>
    <row r="28" spans="1:6" ht="20.100000000000001" customHeight="1" x14ac:dyDescent="0.2">
      <c r="A28" s="82">
        <v>16</v>
      </c>
      <c r="B28" s="83" t="s">
        <v>156</v>
      </c>
      <c r="C28" s="84">
        <v>45396</v>
      </c>
      <c r="D28" s="77">
        <v>4414</v>
      </c>
      <c r="E28" s="77">
        <v>336316</v>
      </c>
      <c r="F28" s="77">
        <v>5302</v>
      </c>
    </row>
    <row r="29" spans="1:6" ht="20.100000000000001" customHeight="1" x14ac:dyDescent="0.2">
      <c r="A29" s="82">
        <v>17</v>
      </c>
      <c r="B29" s="83" t="s">
        <v>157</v>
      </c>
      <c r="C29" s="84">
        <v>45402</v>
      </c>
      <c r="D29" s="77">
        <v>4332</v>
      </c>
      <c r="E29" s="77">
        <v>325941</v>
      </c>
      <c r="F29" s="77">
        <v>5114</v>
      </c>
    </row>
    <row r="30" spans="1:6" ht="20.100000000000001" customHeight="1" x14ac:dyDescent="0.2">
      <c r="A30" s="82">
        <v>18</v>
      </c>
      <c r="B30" s="83" t="s">
        <v>158</v>
      </c>
      <c r="C30" s="84">
        <v>45409</v>
      </c>
      <c r="D30" s="77">
        <v>3799</v>
      </c>
      <c r="E30" s="77">
        <v>269965</v>
      </c>
      <c r="F30" s="77">
        <v>4530</v>
      </c>
    </row>
    <row r="31" spans="1:6" ht="20.100000000000001" customHeight="1" x14ac:dyDescent="0.2">
      <c r="A31" s="82">
        <v>19</v>
      </c>
      <c r="B31" s="83" t="s">
        <v>159</v>
      </c>
      <c r="C31" s="84">
        <v>45411</v>
      </c>
      <c r="D31" s="77">
        <v>4964</v>
      </c>
      <c r="E31" s="77">
        <v>400701</v>
      </c>
      <c r="F31" s="77">
        <v>5291</v>
      </c>
    </row>
    <row r="32" spans="1:6" ht="20.100000000000001" customHeight="1" x14ac:dyDescent="0.2">
      <c r="A32" s="82">
        <v>20</v>
      </c>
      <c r="B32" s="83" t="s">
        <v>169</v>
      </c>
      <c r="C32" s="84">
        <v>45416</v>
      </c>
      <c r="D32" s="77">
        <v>3424</v>
      </c>
      <c r="E32" s="77">
        <v>234942</v>
      </c>
      <c r="F32" s="77">
        <v>4052</v>
      </c>
    </row>
    <row r="33" spans="1:7" ht="20.100000000000001" customHeight="1" x14ac:dyDescent="0.2">
      <c r="A33" s="82">
        <v>21</v>
      </c>
      <c r="B33" s="83" t="s">
        <v>170</v>
      </c>
      <c r="C33" s="84">
        <v>45424</v>
      </c>
      <c r="D33" s="77">
        <v>4031</v>
      </c>
      <c r="E33" s="77">
        <v>272281</v>
      </c>
      <c r="F33" s="77">
        <v>4694</v>
      </c>
    </row>
    <row r="34" spans="1:7" ht="20.100000000000001" customHeight="1" x14ac:dyDescent="0.2">
      <c r="A34" s="82">
        <v>22</v>
      </c>
      <c r="B34" s="83" t="s">
        <v>171</v>
      </c>
      <c r="C34" s="84">
        <v>45427</v>
      </c>
      <c r="D34" s="77">
        <v>5446</v>
      </c>
      <c r="E34" s="77">
        <v>441615</v>
      </c>
      <c r="F34" s="77">
        <v>5798</v>
      </c>
    </row>
    <row r="35" spans="1:7" ht="20.100000000000001" customHeight="1" x14ac:dyDescent="0.2">
      <c r="A35" s="82">
        <v>23</v>
      </c>
      <c r="B35" s="83" t="s">
        <v>172</v>
      </c>
      <c r="C35" s="84">
        <v>45430</v>
      </c>
      <c r="D35" s="77">
        <v>3729</v>
      </c>
      <c r="E35" s="77">
        <v>258299</v>
      </c>
      <c r="F35" s="77">
        <v>4365</v>
      </c>
    </row>
    <row r="36" spans="1:7" ht="20.100000000000001" customHeight="1" x14ac:dyDescent="0.2">
      <c r="A36" s="82">
        <v>24</v>
      </c>
      <c r="B36" s="83" t="s">
        <v>173</v>
      </c>
      <c r="C36" s="84">
        <v>45437</v>
      </c>
      <c r="D36" s="77">
        <v>4294</v>
      </c>
      <c r="E36" s="77">
        <v>343184</v>
      </c>
      <c r="F36" s="77">
        <v>4599</v>
      </c>
    </row>
    <row r="37" spans="1:7" ht="20.100000000000001" customHeight="1" x14ac:dyDescent="0.2">
      <c r="A37" s="82">
        <v>25</v>
      </c>
      <c r="B37" s="83" t="s">
        <v>174</v>
      </c>
      <c r="C37" s="84">
        <v>45441</v>
      </c>
      <c r="D37" s="77">
        <v>2340</v>
      </c>
      <c r="E37" s="77">
        <v>160662</v>
      </c>
      <c r="F37" s="77">
        <v>2746</v>
      </c>
    </row>
    <row r="38" spans="1:7" ht="20.100000000000001" customHeight="1" x14ac:dyDescent="0.2">
      <c r="A38" s="82">
        <v>26</v>
      </c>
      <c r="B38" s="83" t="s">
        <v>183</v>
      </c>
      <c r="C38" s="84">
        <v>45447</v>
      </c>
      <c r="D38" s="77">
        <v>2229</v>
      </c>
      <c r="E38" s="77">
        <v>152536</v>
      </c>
      <c r="F38" s="77">
        <v>2610</v>
      </c>
    </row>
    <row r="39" spans="1:7" ht="20.100000000000001" customHeight="1" x14ac:dyDescent="0.2">
      <c r="A39" s="82">
        <v>27</v>
      </c>
      <c r="B39" s="83" t="s">
        <v>184</v>
      </c>
      <c r="C39" s="84">
        <v>45451</v>
      </c>
      <c r="D39" s="77">
        <v>2673</v>
      </c>
      <c r="E39" s="77">
        <v>213724</v>
      </c>
      <c r="F39" s="77">
        <v>2818</v>
      </c>
    </row>
    <row r="40" spans="1:7" ht="20.100000000000001" customHeight="1" x14ac:dyDescent="0.2">
      <c r="A40" s="82">
        <v>28</v>
      </c>
      <c r="B40" s="83" t="s">
        <v>185</v>
      </c>
      <c r="C40" s="84">
        <v>45454</v>
      </c>
      <c r="D40" s="77">
        <v>1899</v>
      </c>
      <c r="E40" s="77">
        <v>116988</v>
      </c>
      <c r="F40" s="77">
        <v>2155</v>
      </c>
    </row>
    <row r="41" spans="1:7" ht="20.100000000000001" customHeight="1" x14ac:dyDescent="0.2">
      <c r="A41" s="82">
        <v>29</v>
      </c>
      <c r="B41" s="83" t="s">
        <v>186</v>
      </c>
      <c r="C41" s="84">
        <v>45460</v>
      </c>
      <c r="D41" s="77">
        <v>1598</v>
      </c>
      <c r="E41" s="77">
        <v>111160</v>
      </c>
      <c r="F41" s="77">
        <v>1797</v>
      </c>
    </row>
    <row r="42" spans="1:7" ht="20.100000000000001" customHeight="1" x14ac:dyDescent="0.2">
      <c r="A42" s="82">
        <v>30</v>
      </c>
      <c r="B42" s="83" t="s">
        <v>187</v>
      </c>
      <c r="C42" s="84">
        <v>45463</v>
      </c>
      <c r="D42" s="77">
        <v>2482</v>
      </c>
      <c r="E42" s="77">
        <v>191944</v>
      </c>
      <c r="F42" s="77">
        <v>2658</v>
      </c>
    </row>
    <row r="43" spans="1:7" ht="20.100000000000001" customHeight="1" x14ac:dyDescent="0.2">
      <c r="A43" s="70"/>
      <c r="B43" s="33"/>
      <c r="C43" s="34" t="s">
        <v>15</v>
      </c>
      <c r="D43" s="33">
        <f>SUM(D13:D42)</f>
        <v>130857</v>
      </c>
      <c r="E43" s="33">
        <f>SUM(E13:E42)</f>
        <v>10090376</v>
      </c>
      <c r="F43" s="34">
        <f>SUM(F13:F42)</f>
        <v>152085</v>
      </c>
      <c r="G43" s="6"/>
    </row>
    <row r="44" spans="1:7" x14ac:dyDescent="0.2">
      <c r="A44" s="6"/>
      <c r="B44" s="6"/>
      <c r="C44" s="10"/>
      <c r="D44" s="11"/>
      <c r="E44" s="11"/>
      <c r="F44" s="9"/>
    </row>
    <row r="45" spans="1:7" x14ac:dyDescent="0.2">
      <c r="A45" s="6"/>
      <c r="B45" s="6"/>
      <c r="C45" s="10"/>
      <c r="D45" s="11"/>
      <c r="E45" s="11"/>
      <c r="F45" s="9"/>
    </row>
    <row r="46" spans="1:7" x14ac:dyDescent="0.2">
      <c r="D46" s="7"/>
    </row>
    <row r="48" spans="1:7" x14ac:dyDescent="0.2">
      <c r="D48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3" t="s">
        <v>16</v>
      </c>
      <c r="B9" s="93"/>
      <c r="C9" s="93"/>
      <c r="D9" s="93"/>
      <c r="E9" s="93"/>
      <c r="F9" s="93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31/12/2024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17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1:7" ht="16.5" customHeight="1" x14ac:dyDescent="0.2">
      <c r="A13" s="32"/>
      <c r="B13" s="76" t="s">
        <v>19</v>
      </c>
      <c r="C13" s="77">
        <v>84095</v>
      </c>
      <c r="D13" s="77">
        <v>6261450</v>
      </c>
      <c r="E13" s="77">
        <v>100949</v>
      </c>
      <c r="F13" s="79">
        <f>+E13/$E$15</f>
        <v>0.66376260799810638</v>
      </c>
      <c r="G13" s="5"/>
    </row>
    <row r="14" spans="1:7" ht="16.5" customHeight="1" x14ac:dyDescent="0.2">
      <c r="A14" s="32"/>
      <c r="B14" s="80" t="s">
        <v>20</v>
      </c>
      <c r="C14" s="81">
        <v>46762</v>
      </c>
      <c r="D14" s="81">
        <v>3828926</v>
      </c>
      <c r="E14" s="81">
        <v>51137</v>
      </c>
      <c r="F14" s="79">
        <f>+E14/$E$15</f>
        <v>0.33623739200189368</v>
      </c>
      <c r="G14" s="5"/>
    </row>
    <row r="15" spans="1:7" ht="16.5" customHeight="1" x14ac:dyDescent="0.2">
      <c r="B15" s="63" t="s">
        <v>15</v>
      </c>
      <c r="C15" s="64">
        <f>SUM(C13:C14)</f>
        <v>130857</v>
      </c>
      <c r="D15" s="64">
        <f>SUM(D13:D14)</f>
        <v>10090376</v>
      </c>
      <c r="E15" s="64">
        <f>SUM(E13:E14)</f>
        <v>152086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3" t="s">
        <v>21</v>
      </c>
      <c r="C9" s="93"/>
      <c r="D9" s="93"/>
      <c r="E9" s="93"/>
      <c r="F9" s="93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31/12/2024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20372</v>
      </c>
      <c r="D13" s="77">
        <v>1601999</v>
      </c>
      <c r="E13" s="77">
        <v>21757</v>
      </c>
      <c r="F13" s="78">
        <f t="shared" ref="F13:F44" si="0">+E13/$E$81</f>
        <v>0.14305439578141746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0.11855558258651185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9.3885816857234905E-2</v>
      </c>
      <c r="G15" s="5"/>
    </row>
    <row r="16" spans="2:7" ht="20.100000000000001" customHeight="1" x14ac:dyDescent="0.2">
      <c r="B16" s="76" t="s">
        <v>29</v>
      </c>
      <c r="C16" s="77">
        <v>7866</v>
      </c>
      <c r="D16" s="77">
        <v>680638</v>
      </c>
      <c r="E16" s="77">
        <v>9385</v>
      </c>
      <c r="F16" s="78">
        <f t="shared" si="0"/>
        <v>6.1707289810571442E-2</v>
      </c>
      <c r="G16" s="5"/>
    </row>
    <row r="17" spans="2:7" ht="20.100000000000001" customHeight="1" x14ac:dyDescent="0.2">
      <c r="B17" s="76" t="s">
        <v>31</v>
      </c>
      <c r="C17" s="77">
        <v>9308</v>
      </c>
      <c r="D17" s="77">
        <v>640442</v>
      </c>
      <c r="E17" s="77">
        <v>10682</v>
      </c>
      <c r="F17" s="78">
        <f t="shared" si="0"/>
        <v>7.0235191236710084E-2</v>
      </c>
      <c r="G17" s="5"/>
    </row>
    <row r="18" spans="2:7" ht="20.100000000000001" customHeight="1" x14ac:dyDescent="0.2">
      <c r="B18" s="76" t="s">
        <v>28</v>
      </c>
      <c r="C18" s="77">
        <v>8098</v>
      </c>
      <c r="D18" s="77">
        <v>582019</v>
      </c>
      <c r="E18" s="77">
        <v>9678</v>
      </c>
      <c r="F18" s="78">
        <f t="shared" si="0"/>
        <v>6.3633793370986722E-2</v>
      </c>
      <c r="G18" s="5"/>
    </row>
    <row r="19" spans="2:7" ht="20.100000000000001" customHeight="1" x14ac:dyDescent="0.2">
      <c r="B19" s="76" t="s">
        <v>26</v>
      </c>
      <c r="C19" s="77">
        <v>6669</v>
      </c>
      <c r="D19" s="77">
        <v>547836</v>
      </c>
      <c r="E19" s="77">
        <v>8013</v>
      </c>
      <c r="F19" s="78">
        <f t="shared" si="0"/>
        <v>5.2686256073746295E-2</v>
      </c>
      <c r="G19" s="5"/>
    </row>
    <row r="20" spans="2:7" ht="20.100000000000001" customHeight="1" x14ac:dyDescent="0.2">
      <c r="B20" s="76" t="s">
        <v>27</v>
      </c>
      <c r="C20" s="77">
        <v>6762</v>
      </c>
      <c r="D20" s="77">
        <v>515566</v>
      </c>
      <c r="E20" s="77">
        <v>7906</v>
      </c>
      <c r="F20" s="78">
        <f t="shared" si="0"/>
        <v>5.1982720643833545E-2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4.5644326677142986E-2</v>
      </c>
      <c r="G21" s="5"/>
    </row>
    <row r="22" spans="2:7" ht="20.100000000000001" customHeight="1" x14ac:dyDescent="0.2">
      <c r="B22" s="76" t="s">
        <v>37</v>
      </c>
      <c r="C22" s="77">
        <v>4946</v>
      </c>
      <c r="D22" s="77">
        <v>455194</v>
      </c>
      <c r="E22" s="77">
        <v>5970</v>
      </c>
      <c r="F22" s="78">
        <f t="shared" si="0"/>
        <v>3.9253331930645875E-2</v>
      </c>
      <c r="G22" s="5"/>
    </row>
    <row r="23" spans="2:7" ht="20.100000000000001" customHeight="1" x14ac:dyDescent="0.2">
      <c r="B23" s="76" t="s">
        <v>32</v>
      </c>
      <c r="C23" s="77">
        <v>5483</v>
      </c>
      <c r="D23" s="77">
        <v>376808</v>
      </c>
      <c r="E23" s="77">
        <v>6863</v>
      </c>
      <c r="F23" s="78">
        <f t="shared" si="0"/>
        <v>4.5124893976553206E-2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2.9390685716915752E-2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2.6793522213966824E-2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2.3446797598774403E-2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2.1000861337769332E-2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1.7779063574617494E-2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1.1545871167540059E-2</v>
      </c>
      <c r="G29" s="5"/>
    </row>
    <row r="30" spans="2:7" ht="20.100000000000001" customHeight="1" x14ac:dyDescent="0.2">
      <c r="B30" s="76" t="s">
        <v>40</v>
      </c>
      <c r="C30" s="77">
        <v>1085</v>
      </c>
      <c r="D30" s="77">
        <v>96208</v>
      </c>
      <c r="E30" s="77">
        <v>1200</v>
      </c>
      <c r="F30" s="78">
        <f t="shared" si="0"/>
        <v>7.8901169709840943E-3</v>
      </c>
      <c r="G30" s="5"/>
    </row>
    <row r="31" spans="2:7" ht="20.100000000000001" customHeight="1" x14ac:dyDescent="0.2">
      <c r="B31" s="76" t="s">
        <v>41</v>
      </c>
      <c r="C31" s="77">
        <v>1176</v>
      </c>
      <c r="D31" s="77">
        <v>73473</v>
      </c>
      <c r="E31" s="77">
        <v>1501</v>
      </c>
      <c r="F31" s="78">
        <f t="shared" si="0"/>
        <v>9.8692213112059387E-3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 t="shared" si="0"/>
        <v>7.6468383643787515E-3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6.7592002051430414E-3</v>
      </c>
      <c r="G33" s="5"/>
    </row>
    <row r="34" spans="2:7" ht="20.100000000000001" customHeight="1" x14ac:dyDescent="0.2">
      <c r="B34" s="76" t="s">
        <v>43</v>
      </c>
      <c r="C34" s="77">
        <v>519</v>
      </c>
      <c r="D34" s="77">
        <v>45626</v>
      </c>
      <c r="E34" s="77">
        <v>639</v>
      </c>
      <c r="F34" s="78">
        <f t="shared" si="0"/>
        <v>4.2014872870490307E-3</v>
      </c>
      <c r="G34" s="5"/>
    </row>
    <row r="35" spans="2:7" ht="20.100000000000001" customHeight="1" x14ac:dyDescent="0.2">
      <c r="B35" s="76" t="s">
        <v>44</v>
      </c>
      <c r="C35" s="77">
        <v>715</v>
      </c>
      <c r="D35" s="77">
        <v>44450</v>
      </c>
      <c r="E35" s="77">
        <v>908</v>
      </c>
      <c r="F35" s="78">
        <f t="shared" si="0"/>
        <v>5.9701885080446319E-3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3.4322008823780815E-3</v>
      </c>
      <c r="G36" s="5"/>
    </row>
    <row r="37" spans="2:7" ht="20.100000000000001" customHeight="1" x14ac:dyDescent="0.2">
      <c r="B37" s="76" t="s">
        <v>45</v>
      </c>
      <c r="C37" s="77">
        <v>462</v>
      </c>
      <c r="D37" s="77">
        <v>31256</v>
      </c>
      <c r="E37" s="77">
        <v>552</v>
      </c>
      <c r="F37" s="78">
        <f t="shared" si="0"/>
        <v>3.6294538066526838E-3</v>
      </c>
      <c r="G37" s="5"/>
    </row>
    <row r="38" spans="2:7" ht="20.100000000000001" customHeight="1" x14ac:dyDescent="0.2">
      <c r="B38" s="76" t="s">
        <v>125</v>
      </c>
      <c r="C38" s="77">
        <v>320</v>
      </c>
      <c r="D38" s="77">
        <v>30696</v>
      </c>
      <c r="E38" s="77">
        <v>430</v>
      </c>
      <c r="F38" s="78">
        <f t="shared" si="0"/>
        <v>2.8272919146026341E-3</v>
      </c>
      <c r="G38" s="5"/>
    </row>
    <row r="39" spans="2:7" ht="20.100000000000001" customHeight="1" x14ac:dyDescent="0.2">
      <c r="B39" s="76" t="s">
        <v>49</v>
      </c>
      <c r="C39" s="77">
        <v>240</v>
      </c>
      <c r="D39" s="77">
        <v>27276</v>
      </c>
      <c r="E39" s="77">
        <v>244</v>
      </c>
      <c r="F39" s="78">
        <f t="shared" si="0"/>
        <v>1.6043237841000992E-3</v>
      </c>
      <c r="G39" s="5"/>
    </row>
    <row r="40" spans="2:7" ht="20.100000000000001" customHeight="1" x14ac:dyDescent="0.2">
      <c r="B40" s="76" t="s">
        <v>132</v>
      </c>
      <c r="C40" s="77">
        <v>399</v>
      </c>
      <c r="D40" s="77">
        <v>25599</v>
      </c>
      <c r="E40" s="77">
        <v>513</v>
      </c>
      <c r="F40" s="78">
        <f t="shared" si="0"/>
        <v>3.3730250050957008E-3</v>
      </c>
      <c r="G40" s="5"/>
    </row>
    <row r="41" spans="2:7" ht="20.100000000000001" customHeight="1" x14ac:dyDescent="0.2">
      <c r="B41" s="76" t="s">
        <v>69</v>
      </c>
      <c r="C41" s="77">
        <v>200</v>
      </c>
      <c r="D41" s="77">
        <v>21696</v>
      </c>
      <c r="E41" s="77">
        <v>195</v>
      </c>
      <c r="F41" s="78">
        <f t="shared" si="0"/>
        <v>1.2821440077849153E-3</v>
      </c>
      <c r="G41" s="5"/>
    </row>
    <row r="42" spans="2:7" ht="20.100000000000001" customHeight="1" x14ac:dyDescent="0.2">
      <c r="B42" s="76" t="s">
        <v>48</v>
      </c>
      <c r="C42" s="77">
        <v>290</v>
      </c>
      <c r="D42" s="77">
        <v>20582</v>
      </c>
      <c r="E42" s="77">
        <v>360</v>
      </c>
      <c r="F42" s="78">
        <f t="shared" si="0"/>
        <v>2.3670350912952283E-3</v>
      </c>
      <c r="G42" s="5"/>
    </row>
    <row r="43" spans="2:7" ht="20.100000000000001" customHeight="1" x14ac:dyDescent="0.2">
      <c r="B43" s="76" t="s">
        <v>52</v>
      </c>
      <c r="C43" s="77">
        <v>160</v>
      </c>
      <c r="D43" s="77">
        <v>20067</v>
      </c>
      <c r="E43" s="77">
        <v>181</v>
      </c>
      <c r="F43" s="78">
        <f t="shared" si="0"/>
        <v>1.1900926431234343E-3</v>
      </c>
      <c r="G43" s="5"/>
    </row>
    <row r="44" spans="2:7" ht="20.100000000000001" customHeight="1" x14ac:dyDescent="0.2">
      <c r="B44" s="76" t="s">
        <v>130</v>
      </c>
      <c r="C44" s="77">
        <v>313</v>
      </c>
      <c r="D44" s="77">
        <v>19932</v>
      </c>
      <c r="E44" s="77">
        <v>407</v>
      </c>
      <c r="F44" s="78">
        <f t="shared" si="0"/>
        <v>2.6760646726587721E-3</v>
      </c>
      <c r="G44" s="5"/>
    </row>
    <row r="45" spans="2:7" ht="20.100000000000001" customHeight="1" x14ac:dyDescent="0.2">
      <c r="B45" s="76" t="s">
        <v>50</v>
      </c>
      <c r="C45" s="77">
        <v>120</v>
      </c>
      <c r="D45" s="77">
        <v>18100</v>
      </c>
      <c r="E45" s="77">
        <v>253</v>
      </c>
      <c r="F45" s="78">
        <f t="shared" ref="F45:F76" si="1">+E45/$E$81</f>
        <v>1.66349966138248E-3</v>
      </c>
      <c r="G45" s="5"/>
    </row>
    <row r="46" spans="2:7" ht="20.100000000000001" customHeight="1" x14ac:dyDescent="0.2">
      <c r="B46" s="76" t="s">
        <v>51</v>
      </c>
      <c r="C46" s="77">
        <v>120</v>
      </c>
      <c r="D46" s="77">
        <v>14400</v>
      </c>
      <c r="E46" s="77">
        <v>130</v>
      </c>
      <c r="F46" s="78">
        <f t="shared" si="1"/>
        <v>8.5476267185661029E-4</v>
      </c>
      <c r="G46" s="5"/>
    </row>
    <row r="47" spans="2:7" ht="20.100000000000001" customHeight="1" x14ac:dyDescent="0.2">
      <c r="B47" s="76" t="s">
        <v>60</v>
      </c>
      <c r="C47" s="77">
        <v>120</v>
      </c>
      <c r="D47" s="77">
        <v>13792</v>
      </c>
      <c r="E47" s="77">
        <v>126</v>
      </c>
      <c r="F47" s="78">
        <f t="shared" si="1"/>
        <v>8.2846228195333001E-4</v>
      </c>
      <c r="G47" s="5"/>
    </row>
    <row r="48" spans="2:7" ht="20.100000000000001" customHeight="1" x14ac:dyDescent="0.2">
      <c r="B48" s="76" t="s">
        <v>126</v>
      </c>
      <c r="C48" s="77">
        <v>163</v>
      </c>
      <c r="D48" s="77">
        <v>11529</v>
      </c>
      <c r="E48" s="77">
        <v>191</v>
      </c>
      <c r="F48" s="78">
        <f t="shared" si="1"/>
        <v>1.2558436178816352E-3</v>
      </c>
      <c r="G48" s="5"/>
    </row>
    <row r="49" spans="2:7" ht="20.100000000000001" customHeight="1" x14ac:dyDescent="0.2">
      <c r="B49" s="76" t="s">
        <v>63</v>
      </c>
      <c r="C49" s="77">
        <v>100</v>
      </c>
      <c r="D49" s="77">
        <v>10580</v>
      </c>
      <c r="E49" s="77">
        <v>148</v>
      </c>
      <c r="F49" s="78">
        <f t="shared" si="1"/>
        <v>9.731144264213717E-4</v>
      </c>
      <c r="G49" s="5"/>
    </row>
    <row r="50" spans="2:7" ht="20.100000000000001" customHeight="1" x14ac:dyDescent="0.2">
      <c r="B50" s="76" t="s">
        <v>62</v>
      </c>
      <c r="C50" s="77">
        <v>80</v>
      </c>
      <c r="D50" s="77">
        <v>9990</v>
      </c>
      <c r="E50" s="77">
        <v>140</v>
      </c>
      <c r="F50" s="78">
        <f t="shared" si="1"/>
        <v>9.2051364661481104E-4</v>
      </c>
      <c r="G50" s="5"/>
    </row>
    <row r="51" spans="2:7" ht="20.100000000000001" customHeight="1" x14ac:dyDescent="0.2">
      <c r="B51" s="76" t="s">
        <v>59</v>
      </c>
      <c r="C51" s="77">
        <v>80</v>
      </c>
      <c r="D51" s="77">
        <v>9560</v>
      </c>
      <c r="E51" s="77">
        <v>88</v>
      </c>
      <c r="F51" s="78">
        <f t="shared" si="1"/>
        <v>5.7860857787216699E-4</v>
      </c>
      <c r="G51" s="5"/>
    </row>
    <row r="52" spans="2:7" ht="20.100000000000001" customHeight="1" x14ac:dyDescent="0.2">
      <c r="B52" s="76" t="s">
        <v>134</v>
      </c>
      <c r="C52" s="77">
        <v>144</v>
      </c>
      <c r="D52" s="77">
        <v>8449</v>
      </c>
      <c r="E52" s="77">
        <v>162</v>
      </c>
      <c r="F52" s="78">
        <f t="shared" si="1"/>
        <v>1.0651657910828527E-3</v>
      </c>
      <c r="G52" s="5"/>
    </row>
    <row r="53" spans="2:7" ht="20.100000000000001" customHeight="1" x14ac:dyDescent="0.2">
      <c r="B53" s="76" t="s">
        <v>58</v>
      </c>
      <c r="C53" s="77">
        <v>60</v>
      </c>
      <c r="D53" s="77">
        <v>7672</v>
      </c>
      <c r="E53" s="77">
        <v>72</v>
      </c>
      <c r="F53" s="78">
        <f t="shared" si="1"/>
        <v>4.7340701825904571E-4</v>
      </c>
      <c r="G53" s="5"/>
    </row>
    <row r="54" spans="2:7" ht="20.100000000000001" customHeight="1" x14ac:dyDescent="0.2">
      <c r="B54" s="76" t="s">
        <v>131</v>
      </c>
      <c r="C54" s="77">
        <v>60</v>
      </c>
      <c r="D54" s="77">
        <v>7240</v>
      </c>
      <c r="E54" s="77">
        <v>62</v>
      </c>
      <c r="F54" s="78">
        <f t="shared" si="1"/>
        <v>4.0765604350084491E-4</v>
      </c>
      <c r="G54" s="5"/>
    </row>
    <row r="55" spans="2:7" ht="20.100000000000001" customHeight="1" x14ac:dyDescent="0.2">
      <c r="B55" s="76" t="s">
        <v>55</v>
      </c>
      <c r="C55" s="77">
        <v>60</v>
      </c>
      <c r="D55" s="77">
        <v>7200</v>
      </c>
      <c r="E55" s="77">
        <v>70</v>
      </c>
      <c r="F55" s="78">
        <f t="shared" si="1"/>
        <v>4.6025682330740552E-4</v>
      </c>
      <c r="G55" s="5"/>
    </row>
    <row r="56" spans="2:7" ht="20.100000000000001" customHeight="1" x14ac:dyDescent="0.2">
      <c r="B56" s="76" t="s">
        <v>133</v>
      </c>
      <c r="C56" s="77">
        <v>82</v>
      </c>
      <c r="D56" s="77">
        <v>6970</v>
      </c>
      <c r="E56" s="77">
        <v>94</v>
      </c>
      <c r="F56" s="78">
        <f t="shared" si="1"/>
        <v>6.1805916272708746E-4</v>
      </c>
      <c r="G56" s="5"/>
    </row>
    <row r="57" spans="2:7" ht="20.100000000000001" customHeight="1" x14ac:dyDescent="0.2">
      <c r="B57" s="76" t="s">
        <v>57</v>
      </c>
      <c r="C57" s="77">
        <v>60</v>
      </c>
      <c r="D57" s="77">
        <v>6840</v>
      </c>
      <c r="E57" s="77">
        <v>62</v>
      </c>
      <c r="F57" s="78">
        <f t="shared" si="1"/>
        <v>4.0765604350084491E-4</v>
      </c>
      <c r="G57" s="5"/>
    </row>
    <row r="58" spans="2:7" ht="20.100000000000001" customHeight="1" x14ac:dyDescent="0.2">
      <c r="B58" s="76" t="s">
        <v>128</v>
      </c>
      <c r="C58" s="77">
        <v>100</v>
      </c>
      <c r="D58" s="77">
        <v>6300</v>
      </c>
      <c r="E58" s="77">
        <v>120</v>
      </c>
      <c r="F58" s="78">
        <f t="shared" si="1"/>
        <v>7.8901169709840943E-4</v>
      </c>
      <c r="G58" s="5"/>
    </row>
    <row r="59" spans="2:7" ht="20.100000000000001" customHeight="1" x14ac:dyDescent="0.2">
      <c r="B59" s="76" t="s">
        <v>53</v>
      </c>
      <c r="C59" s="77">
        <v>93</v>
      </c>
      <c r="D59" s="77">
        <v>6235</v>
      </c>
      <c r="E59" s="77">
        <v>104</v>
      </c>
      <c r="F59" s="78">
        <f t="shared" si="1"/>
        <v>6.8381013748528821E-4</v>
      </c>
      <c r="G59" s="5"/>
    </row>
    <row r="60" spans="2:7" ht="20.100000000000001" customHeight="1" x14ac:dyDescent="0.2">
      <c r="B60" s="76" t="s">
        <v>175</v>
      </c>
      <c r="C60" s="77">
        <v>104</v>
      </c>
      <c r="D60" s="77">
        <v>6069</v>
      </c>
      <c r="E60" s="77">
        <v>115</v>
      </c>
      <c r="F60" s="78">
        <f t="shared" si="1"/>
        <v>7.5613620971930911E-4</v>
      </c>
      <c r="G60" s="5"/>
    </row>
    <row r="61" spans="2:7" ht="20.100000000000001" customHeight="1" x14ac:dyDescent="0.2">
      <c r="B61" s="76" t="s">
        <v>56</v>
      </c>
      <c r="C61" s="77">
        <v>104</v>
      </c>
      <c r="D61" s="77">
        <v>6028</v>
      </c>
      <c r="E61" s="77">
        <v>119</v>
      </c>
      <c r="F61" s="78">
        <f t="shared" si="1"/>
        <v>7.8243659962258939E-4</v>
      </c>
      <c r="G61" s="5"/>
    </row>
    <row r="62" spans="2:7" ht="20.100000000000001" customHeight="1" x14ac:dyDescent="0.2">
      <c r="B62" s="76" t="s">
        <v>136</v>
      </c>
      <c r="C62" s="77">
        <v>60</v>
      </c>
      <c r="D62" s="77">
        <v>5599</v>
      </c>
      <c r="E62" s="77">
        <v>78</v>
      </c>
      <c r="F62" s="78">
        <f t="shared" si="1"/>
        <v>5.1285760311396613E-4</v>
      </c>
      <c r="G62" s="5"/>
    </row>
    <row r="63" spans="2:7" ht="20.100000000000001" customHeight="1" x14ac:dyDescent="0.2">
      <c r="B63" s="76" t="s">
        <v>129</v>
      </c>
      <c r="C63" s="77">
        <v>80</v>
      </c>
      <c r="D63" s="77">
        <v>5040</v>
      </c>
      <c r="E63" s="77">
        <v>96</v>
      </c>
      <c r="F63" s="78">
        <f t="shared" si="1"/>
        <v>6.3120935767872755E-4</v>
      </c>
      <c r="G63" s="5"/>
    </row>
    <row r="64" spans="2:7" ht="20.100000000000001" customHeight="1" x14ac:dyDescent="0.2">
      <c r="B64" s="76" t="s">
        <v>138</v>
      </c>
      <c r="C64" s="77">
        <v>88</v>
      </c>
      <c r="D64" s="77">
        <v>4928</v>
      </c>
      <c r="E64" s="77">
        <v>99</v>
      </c>
      <c r="F64" s="78">
        <f t="shared" si="1"/>
        <v>6.5093465010618778E-4</v>
      </c>
      <c r="G64" s="5"/>
    </row>
    <row r="65" spans="2:7" ht="20.100000000000001" customHeight="1" x14ac:dyDescent="0.2">
      <c r="B65" s="76" t="s">
        <v>65</v>
      </c>
      <c r="C65" s="77">
        <v>40</v>
      </c>
      <c r="D65" s="77">
        <v>4671</v>
      </c>
      <c r="E65" s="77">
        <v>42</v>
      </c>
      <c r="F65" s="78">
        <f t="shared" si="1"/>
        <v>2.761540939844433E-4</v>
      </c>
      <c r="G65" s="5"/>
    </row>
    <row r="66" spans="2:7" ht="20.100000000000001" customHeight="1" x14ac:dyDescent="0.2">
      <c r="B66" s="76" t="s">
        <v>66</v>
      </c>
      <c r="C66" s="77">
        <v>40</v>
      </c>
      <c r="D66" s="77">
        <v>4560</v>
      </c>
      <c r="E66" s="77">
        <v>41</v>
      </c>
      <c r="F66" s="78">
        <f t="shared" si="1"/>
        <v>2.6957899650862326E-4</v>
      </c>
      <c r="G66" s="5"/>
    </row>
    <row r="67" spans="2:7" ht="20.100000000000001" customHeight="1" x14ac:dyDescent="0.2">
      <c r="B67" s="76" t="s">
        <v>61</v>
      </c>
      <c r="C67" s="77">
        <v>40</v>
      </c>
      <c r="D67" s="77">
        <v>4560</v>
      </c>
      <c r="E67" s="77">
        <v>41</v>
      </c>
      <c r="F67" s="78">
        <f t="shared" si="1"/>
        <v>2.6957899650862326E-4</v>
      </c>
      <c r="G67" s="5"/>
    </row>
    <row r="68" spans="2:7" ht="20.100000000000001" customHeight="1" x14ac:dyDescent="0.2">
      <c r="B68" s="76" t="s">
        <v>68</v>
      </c>
      <c r="C68" s="77">
        <v>40</v>
      </c>
      <c r="D68" s="77">
        <v>4560</v>
      </c>
      <c r="E68" s="77">
        <v>40</v>
      </c>
      <c r="F68" s="78">
        <f t="shared" si="1"/>
        <v>2.6300389903280316E-4</v>
      </c>
      <c r="G68" s="5"/>
    </row>
    <row r="69" spans="2:7" ht="20.100000000000001" customHeight="1" x14ac:dyDescent="0.2">
      <c r="B69" s="76" t="s">
        <v>160</v>
      </c>
      <c r="C69" s="77">
        <v>40</v>
      </c>
      <c r="D69" s="77">
        <v>3747</v>
      </c>
      <c r="E69" s="77">
        <v>52</v>
      </c>
      <c r="F69" s="78">
        <f t="shared" si="1"/>
        <v>3.419050687426441E-4</v>
      </c>
      <c r="G69" s="5"/>
    </row>
    <row r="70" spans="2:7" ht="20.100000000000001" customHeight="1" x14ac:dyDescent="0.2">
      <c r="B70" s="76" t="s">
        <v>54</v>
      </c>
      <c r="C70" s="77">
        <v>63</v>
      </c>
      <c r="D70" s="77">
        <v>3540</v>
      </c>
      <c r="E70" s="77">
        <v>71</v>
      </c>
      <c r="F70" s="78">
        <f t="shared" si="1"/>
        <v>4.6683192078322562E-4</v>
      </c>
      <c r="G70" s="5"/>
    </row>
    <row r="71" spans="2:7" ht="20.100000000000001" customHeight="1" x14ac:dyDescent="0.2">
      <c r="B71" s="76" t="s">
        <v>64</v>
      </c>
      <c r="C71" s="77">
        <v>40</v>
      </c>
      <c r="D71" s="77">
        <v>2374</v>
      </c>
      <c r="E71" s="77">
        <v>37</v>
      </c>
      <c r="F71" s="78">
        <f t="shared" si="1"/>
        <v>2.4327860660534293E-4</v>
      </c>
      <c r="G71" s="5"/>
    </row>
    <row r="72" spans="2:7" ht="20.100000000000001" customHeight="1" x14ac:dyDescent="0.2">
      <c r="B72" s="76" t="s">
        <v>67</v>
      </c>
      <c r="C72" s="77">
        <v>20</v>
      </c>
      <c r="D72" s="77">
        <v>2280</v>
      </c>
      <c r="E72" s="77">
        <v>21</v>
      </c>
      <c r="F72" s="78">
        <f t="shared" si="1"/>
        <v>1.3807704699222165E-4</v>
      </c>
      <c r="G72" s="5"/>
    </row>
    <row r="73" spans="2:7" ht="20.100000000000001" customHeight="1" x14ac:dyDescent="0.2">
      <c r="B73" s="76" t="s">
        <v>141</v>
      </c>
      <c r="C73" s="77">
        <v>20</v>
      </c>
      <c r="D73" s="77">
        <v>2160</v>
      </c>
      <c r="E73" s="77">
        <v>18</v>
      </c>
      <c r="F73" s="78">
        <f t="shared" si="1"/>
        <v>1.1835175456476143E-4</v>
      </c>
      <c r="G73" s="5"/>
    </row>
    <row r="74" spans="2:7" ht="20.100000000000001" customHeight="1" x14ac:dyDescent="0.2">
      <c r="B74" s="76" t="s">
        <v>188</v>
      </c>
      <c r="C74" s="77">
        <v>20</v>
      </c>
      <c r="D74" s="77">
        <v>1945</v>
      </c>
      <c r="E74" s="77">
        <v>27</v>
      </c>
      <c r="F74" s="78">
        <f t="shared" si="1"/>
        <v>1.7752763184714212E-4</v>
      </c>
      <c r="G74" s="5"/>
    </row>
    <row r="75" spans="2:7" ht="20.100000000000001" customHeight="1" x14ac:dyDescent="0.2">
      <c r="B75" s="76" t="s">
        <v>135</v>
      </c>
      <c r="C75" s="77">
        <v>20</v>
      </c>
      <c r="D75" s="77">
        <v>1890</v>
      </c>
      <c r="E75" s="77">
        <v>26</v>
      </c>
      <c r="F75" s="78">
        <f t="shared" si="1"/>
        <v>1.7095253437132205E-4</v>
      </c>
      <c r="G75" s="5"/>
    </row>
    <row r="76" spans="2:7" ht="20.100000000000001" customHeight="1" x14ac:dyDescent="0.2">
      <c r="B76" s="76" t="s">
        <v>137</v>
      </c>
      <c r="C76" s="77">
        <v>20</v>
      </c>
      <c r="D76" s="77">
        <v>1833</v>
      </c>
      <c r="E76" s="77">
        <v>26</v>
      </c>
      <c r="F76" s="78">
        <f t="shared" si="1"/>
        <v>1.7095253437132205E-4</v>
      </c>
      <c r="G76" s="5"/>
    </row>
    <row r="77" spans="2:7" ht="20.100000000000001" customHeight="1" x14ac:dyDescent="0.2">
      <c r="B77" s="76" t="s">
        <v>139</v>
      </c>
      <c r="C77" s="77">
        <v>20</v>
      </c>
      <c r="D77" s="77">
        <v>1296</v>
      </c>
      <c r="E77" s="77">
        <v>25</v>
      </c>
      <c r="F77" s="78">
        <f t="shared" ref="F77:F79" si="2">+E77/$E$81</f>
        <v>1.6437743689550198E-4</v>
      </c>
      <c r="G77" s="5"/>
    </row>
    <row r="78" spans="2:7" ht="20.100000000000001" customHeight="1" x14ac:dyDescent="0.2">
      <c r="B78" s="76" t="s">
        <v>140</v>
      </c>
      <c r="C78" s="77">
        <v>20</v>
      </c>
      <c r="D78" s="77">
        <v>1260</v>
      </c>
      <c r="E78" s="77">
        <v>24</v>
      </c>
      <c r="F78" s="78">
        <f t="shared" si="2"/>
        <v>1.5780233941968189E-4</v>
      </c>
      <c r="G78" s="5"/>
    </row>
    <row r="79" spans="2:7" ht="20.100000000000001" customHeight="1" x14ac:dyDescent="0.2">
      <c r="B79" s="76" t="s">
        <v>176</v>
      </c>
      <c r="C79" s="77">
        <v>20</v>
      </c>
      <c r="D79" s="77">
        <v>1030</v>
      </c>
      <c r="E79" s="77">
        <v>21</v>
      </c>
      <c r="F79" s="78">
        <f t="shared" si="2"/>
        <v>1.3807704699222165E-4</v>
      </c>
      <c r="G79" s="5"/>
    </row>
    <row r="80" spans="2:7" ht="20.100000000000001" customHeight="1" x14ac:dyDescent="0.2">
      <c r="B80" s="76" t="s">
        <v>127</v>
      </c>
      <c r="C80" s="77">
        <v>99</v>
      </c>
      <c r="D80" s="77">
        <v>99</v>
      </c>
      <c r="E80" s="77">
        <v>134</v>
      </c>
      <c r="F80" s="78">
        <f>+E80/$E$81</f>
        <v>8.8106306175989057E-4</v>
      </c>
      <c r="G80" s="5"/>
    </row>
    <row r="81" spans="2:6" ht="20.100000000000001" customHeight="1" x14ac:dyDescent="0.2">
      <c r="B81" s="60" t="s">
        <v>70</v>
      </c>
      <c r="C81" s="61">
        <f>SUM(C13:C80)</f>
        <v>130857</v>
      </c>
      <c r="D81" s="61">
        <f>SUM(D13:D80)</f>
        <v>10090376</v>
      </c>
      <c r="E81" s="61">
        <f>SUM(E13:E80)</f>
        <v>152089</v>
      </c>
      <c r="F81" s="62">
        <f>+E81/$E$81</f>
        <v>1</v>
      </c>
    </row>
  </sheetData>
  <sortState xmlns:xlrd2="http://schemas.microsoft.com/office/spreadsheetml/2017/richdata2" ref="B13:F77">
    <sortCondition descending="1" ref="E13:E77"/>
  </sortState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3" t="s">
        <v>71</v>
      </c>
      <c r="C9" s="93"/>
      <c r="D9" s="93"/>
      <c r="E9" s="93"/>
      <c r="F9" s="93"/>
    </row>
    <row r="10" spans="2:7" s="3" customFormat="1" ht="12.75" customHeight="1" x14ac:dyDescent="0.2">
      <c r="B10" s="16"/>
      <c r="C10" s="15"/>
      <c r="D10" s="15"/>
      <c r="E10" s="94" t="str">
        <f>+Principal!C13</f>
        <v>datos al 31/12/2024</v>
      </c>
      <c r="F10" s="94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20132</v>
      </c>
      <c r="D13" s="77">
        <v>1601039</v>
      </c>
      <c r="E13" s="77">
        <v>21462</v>
      </c>
      <c r="F13" s="78">
        <f t="shared" ref="F13:F50" si="0">+E13/$E$50</f>
        <v>0.14470064724919093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0.12156823085221144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9.6271574973031279E-2</v>
      </c>
      <c r="G15" s="5"/>
    </row>
    <row r="16" spans="2:7" ht="20.100000000000001" customHeight="1" x14ac:dyDescent="0.2">
      <c r="B16" s="76" t="s">
        <v>31</v>
      </c>
      <c r="C16" s="77">
        <v>9308</v>
      </c>
      <c r="D16" s="77">
        <v>640442</v>
      </c>
      <c r="E16" s="77">
        <v>10682</v>
      </c>
      <c r="F16" s="78">
        <f t="shared" si="0"/>
        <v>7.201995685005394E-2</v>
      </c>
      <c r="G16" s="5"/>
    </row>
    <row r="17" spans="2:7" ht="20.100000000000001" customHeight="1" x14ac:dyDescent="0.2">
      <c r="B17" s="76" t="s">
        <v>28</v>
      </c>
      <c r="C17" s="77">
        <v>8038</v>
      </c>
      <c r="D17" s="77">
        <v>574979</v>
      </c>
      <c r="E17" s="77">
        <v>9611</v>
      </c>
      <c r="F17" s="78">
        <f t="shared" si="0"/>
        <v>6.4799083063646165E-2</v>
      </c>
      <c r="G17" s="5"/>
    </row>
    <row r="18" spans="2:7" ht="20.100000000000001" customHeight="1" x14ac:dyDescent="0.2">
      <c r="B18" s="76" t="s">
        <v>29</v>
      </c>
      <c r="C18" s="77">
        <v>7866</v>
      </c>
      <c r="D18" s="77">
        <v>680638</v>
      </c>
      <c r="E18" s="77">
        <v>9385</v>
      </c>
      <c r="F18" s="78">
        <f t="shared" si="0"/>
        <v>6.3275350593311755E-2</v>
      </c>
      <c r="G18" s="5"/>
    </row>
    <row r="19" spans="2:7" ht="20.100000000000001" customHeight="1" x14ac:dyDescent="0.2">
      <c r="B19" s="76" t="s">
        <v>27</v>
      </c>
      <c r="C19" s="77">
        <v>6762</v>
      </c>
      <c r="D19" s="77">
        <v>515566</v>
      </c>
      <c r="E19" s="77">
        <v>7906</v>
      </c>
      <c r="F19" s="78">
        <f t="shared" si="0"/>
        <v>5.3303667745415319E-2</v>
      </c>
      <c r="G19" s="5"/>
    </row>
    <row r="20" spans="2:7" ht="20.100000000000001" customHeight="1" x14ac:dyDescent="0.2">
      <c r="B20" s="76" t="s">
        <v>26</v>
      </c>
      <c r="C20" s="77">
        <v>6409</v>
      </c>
      <c r="D20" s="77">
        <v>525716</v>
      </c>
      <c r="E20" s="77">
        <v>7748</v>
      </c>
      <c r="F20" s="78">
        <f t="shared" si="0"/>
        <v>5.2238403451995687E-2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4.6804207119741099E-2</v>
      </c>
      <c r="G21" s="5"/>
    </row>
    <row r="22" spans="2:7" ht="20.100000000000001" customHeight="1" x14ac:dyDescent="0.2">
      <c r="B22" s="76" t="s">
        <v>32</v>
      </c>
      <c r="C22" s="77">
        <v>5483</v>
      </c>
      <c r="D22" s="77">
        <v>376808</v>
      </c>
      <c r="E22" s="77">
        <v>6863</v>
      </c>
      <c r="F22" s="78">
        <f t="shared" si="0"/>
        <v>4.6271574973031283E-2</v>
      </c>
      <c r="G22" s="5"/>
    </row>
    <row r="23" spans="2:7" ht="20.100000000000001" customHeight="1" x14ac:dyDescent="0.2">
      <c r="B23" s="76" t="s">
        <v>37</v>
      </c>
      <c r="C23" s="77">
        <v>4946</v>
      </c>
      <c r="D23" s="77">
        <v>455194</v>
      </c>
      <c r="E23" s="77">
        <v>5970</v>
      </c>
      <c r="F23" s="78">
        <f t="shared" si="0"/>
        <v>4.0250809061488674E-2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3.0137540453074433E-2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2.7474379719525349E-2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2.4042610571736785E-2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2.1534519956850053E-2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1.8230852211434737E-2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1.1839266450916937E-2</v>
      </c>
      <c r="G29" s="5"/>
    </row>
    <row r="30" spans="2:7" ht="20.100000000000001" customHeight="1" x14ac:dyDescent="0.2">
      <c r="B30" s="76" t="s">
        <v>41</v>
      </c>
      <c r="C30" s="77">
        <v>1176</v>
      </c>
      <c r="D30" s="77">
        <v>73473</v>
      </c>
      <c r="E30" s="77">
        <v>1501</v>
      </c>
      <c r="F30" s="78">
        <f t="shared" si="0"/>
        <v>1.0120010787486516E-2</v>
      </c>
      <c r="G30" s="5"/>
    </row>
    <row r="31" spans="2:7" ht="20.100000000000001" customHeight="1" x14ac:dyDescent="0.2">
      <c r="B31" s="76" t="s">
        <v>40</v>
      </c>
      <c r="C31" s="77">
        <v>1085</v>
      </c>
      <c r="D31" s="77">
        <v>96208</v>
      </c>
      <c r="E31" s="77">
        <v>1200</v>
      </c>
      <c r="F31" s="78">
        <f t="shared" si="0"/>
        <v>8.0906148867313909E-3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>+E32/$E$50</f>
        <v>7.8411542610571736E-3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6.9309600862998925E-3</v>
      </c>
      <c r="G33" s="5"/>
    </row>
    <row r="34" spans="2:7" ht="20.100000000000001" customHeight="1" x14ac:dyDescent="0.2">
      <c r="B34" s="76" t="s">
        <v>44</v>
      </c>
      <c r="C34" s="77">
        <v>715</v>
      </c>
      <c r="D34" s="77">
        <v>44450</v>
      </c>
      <c r="E34" s="77">
        <v>908</v>
      </c>
      <c r="F34" s="78">
        <f t="shared" si="0"/>
        <v>6.1218985976267534E-3</v>
      </c>
      <c r="G34" s="5"/>
    </row>
    <row r="35" spans="2:7" ht="20.100000000000001" customHeight="1" x14ac:dyDescent="0.2">
      <c r="B35" s="76" t="s">
        <v>43</v>
      </c>
      <c r="C35" s="77">
        <v>519</v>
      </c>
      <c r="D35" s="77">
        <v>45626</v>
      </c>
      <c r="E35" s="77">
        <v>639</v>
      </c>
      <c r="F35" s="78">
        <f t="shared" si="0"/>
        <v>4.308252427184466E-3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3.5194174757281552E-3</v>
      </c>
      <c r="G36" s="5"/>
    </row>
    <row r="37" spans="2:7" ht="20.100000000000001" customHeight="1" x14ac:dyDescent="0.2">
      <c r="B37" s="76" t="s">
        <v>132</v>
      </c>
      <c r="C37" s="77">
        <v>399</v>
      </c>
      <c r="D37" s="77">
        <v>25599</v>
      </c>
      <c r="E37" s="77">
        <v>513</v>
      </c>
      <c r="F37" s="78">
        <f t="shared" si="0"/>
        <v>3.45873786407767E-3</v>
      </c>
      <c r="G37" s="5"/>
    </row>
    <row r="38" spans="2:7" ht="20.100000000000001" customHeight="1" x14ac:dyDescent="0.2">
      <c r="B38" s="76" t="s">
        <v>45</v>
      </c>
      <c r="C38" s="77">
        <v>422</v>
      </c>
      <c r="D38" s="77">
        <v>28736</v>
      </c>
      <c r="E38" s="77">
        <v>504</v>
      </c>
      <c r="F38" s="78">
        <f t="shared" si="0"/>
        <v>3.3980582524271844E-3</v>
      </c>
      <c r="G38" s="5"/>
    </row>
    <row r="39" spans="2:7" ht="20.100000000000001" customHeight="1" x14ac:dyDescent="0.2">
      <c r="B39" s="76" t="s">
        <v>130</v>
      </c>
      <c r="C39" s="77">
        <v>313</v>
      </c>
      <c r="D39" s="77">
        <v>19932</v>
      </c>
      <c r="E39" s="77">
        <v>407</v>
      </c>
      <c r="F39" s="78">
        <f t="shared" si="0"/>
        <v>2.7440668824163968E-3</v>
      </c>
      <c r="G39" s="5"/>
    </row>
    <row r="40" spans="2:7" ht="20.100000000000001" customHeight="1" x14ac:dyDescent="0.2">
      <c r="B40" s="76" t="s">
        <v>48</v>
      </c>
      <c r="C40" s="77">
        <v>290</v>
      </c>
      <c r="D40" s="77">
        <v>20582</v>
      </c>
      <c r="E40" s="77">
        <v>360</v>
      </c>
      <c r="F40" s="78">
        <f t="shared" si="0"/>
        <v>2.4271844660194173E-3</v>
      </c>
      <c r="G40" s="5"/>
    </row>
    <row r="41" spans="2:7" ht="20.100000000000001" customHeight="1" x14ac:dyDescent="0.2">
      <c r="B41" s="76" t="s">
        <v>134</v>
      </c>
      <c r="C41" s="77">
        <v>144</v>
      </c>
      <c r="D41" s="77">
        <v>8449</v>
      </c>
      <c r="E41" s="77">
        <v>162</v>
      </c>
      <c r="F41" s="78">
        <f t="shared" si="0"/>
        <v>1.0922330097087379E-3</v>
      </c>
      <c r="G41" s="5"/>
    </row>
    <row r="42" spans="2:7" ht="20.100000000000001" customHeight="1" x14ac:dyDescent="0.2">
      <c r="B42" s="76" t="s">
        <v>126</v>
      </c>
      <c r="C42" s="77">
        <v>123</v>
      </c>
      <c r="D42" s="77">
        <v>9009</v>
      </c>
      <c r="E42" s="77">
        <v>143</v>
      </c>
      <c r="F42" s="78">
        <f t="shared" si="0"/>
        <v>9.6413160733549083E-4</v>
      </c>
      <c r="G42" s="5"/>
    </row>
    <row r="43" spans="2:7" ht="20.100000000000001" customHeight="1" x14ac:dyDescent="0.2">
      <c r="B43" s="76" t="s">
        <v>56</v>
      </c>
      <c r="C43" s="77">
        <v>104</v>
      </c>
      <c r="D43" s="77">
        <v>6028</v>
      </c>
      <c r="E43" s="77">
        <v>119</v>
      </c>
      <c r="F43" s="78">
        <f t="shared" si="0"/>
        <v>8.0231930960086297E-4</v>
      </c>
      <c r="G43" s="5"/>
    </row>
    <row r="44" spans="2:7" ht="20.100000000000001" customHeight="1" x14ac:dyDescent="0.2">
      <c r="B44" s="76" t="s">
        <v>175</v>
      </c>
      <c r="C44" s="77">
        <v>104</v>
      </c>
      <c r="D44" s="77">
        <v>6069</v>
      </c>
      <c r="E44" s="77">
        <v>115</v>
      </c>
      <c r="F44" s="78">
        <f t="shared" si="0"/>
        <v>7.753505933117584E-4</v>
      </c>
      <c r="G44" s="5"/>
    </row>
    <row r="45" spans="2:7" ht="20.100000000000001" customHeight="1" x14ac:dyDescent="0.2">
      <c r="B45" s="76" t="s">
        <v>53</v>
      </c>
      <c r="C45" s="77">
        <v>93</v>
      </c>
      <c r="D45" s="77">
        <v>6235</v>
      </c>
      <c r="E45" s="77">
        <v>104</v>
      </c>
      <c r="F45" s="78">
        <f t="shared" si="0"/>
        <v>7.0118662351672059E-4</v>
      </c>
      <c r="G45" s="5"/>
    </row>
    <row r="46" spans="2:7" ht="20.100000000000001" customHeight="1" x14ac:dyDescent="0.2">
      <c r="B46" s="76" t="s">
        <v>138</v>
      </c>
      <c r="C46" s="77">
        <v>88</v>
      </c>
      <c r="D46" s="77">
        <v>4928</v>
      </c>
      <c r="E46" s="77">
        <v>99</v>
      </c>
      <c r="F46" s="78">
        <f t="shared" si="0"/>
        <v>6.6747572815533979E-4</v>
      </c>
      <c r="G46" s="5"/>
    </row>
    <row r="47" spans="2:7" ht="20.100000000000001" customHeight="1" x14ac:dyDescent="0.2">
      <c r="B47" s="76" t="s">
        <v>133</v>
      </c>
      <c r="C47" s="77">
        <v>82</v>
      </c>
      <c r="D47" s="77">
        <v>6970</v>
      </c>
      <c r="E47" s="77">
        <v>94</v>
      </c>
      <c r="F47" s="78">
        <f t="shared" si="0"/>
        <v>6.33764832793959E-4</v>
      </c>
      <c r="G47" s="5"/>
    </row>
    <row r="48" spans="2:7" ht="20.100000000000001" customHeight="1" x14ac:dyDescent="0.2">
      <c r="B48" s="76" t="s">
        <v>54</v>
      </c>
      <c r="C48" s="77">
        <v>62</v>
      </c>
      <c r="D48" s="77">
        <v>3444</v>
      </c>
      <c r="E48" s="77">
        <v>71</v>
      </c>
      <c r="F48" s="78">
        <f t="shared" si="0"/>
        <v>4.7869471413160736E-4</v>
      </c>
      <c r="G48" s="5"/>
    </row>
    <row r="49" spans="2:7" ht="20.100000000000001" customHeight="1" x14ac:dyDescent="0.2">
      <c r="B49" s="76" t="s">
        <v>60</v>
      </c>
      <c r="C49" s="77">
        <v>20</v>
      </c>
      <c r="D49" s="77">
        <v>2392</v>
      </c>
      <c r="E49" s="77">
        <v>24</v>
      </c>
      <c r="F49" s="78">
        <f t="shared" si="0"/>
        <v>1.6181229773462783E-4</v>
      </c>
      <c r="G49" s="5"/>
    </row>
    <row r="50" spans="2:7" ht="20.100000000000001" customHeight="1" x14ac:dyDescent="0.2">
      <c r="B50" s="60" t="s">
        <v>70</v>
      </c>
      <c r="C50" s="61">
        <f>SUM(C13:C49)</f>
        <v>127717</v>
      </c>
      <c r="D50" s="61">
        <f>SUM(D13:D49)</f>
        <v>9797199</v>
      </c>
      <c r="E50" s="61">
        <f>SUM(E13:E49)</f>
        <v>148320</v>
      </c>
      <c r="F50" s="62">
        <f t="shared" si="0"/>
        <v>1</v>
      </c>
    </row>
  </sheetData>
  <sortState xmlns:xlrd2="http://schemas.microsoft.com/office/spreadsheetml/2017/richdata2" ref="B13:F49">
    <sortCondition descending="1" ref="E13:E49"/>
  </sortState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72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3" width="11.710937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3" t="s">
        <v>72</v>
      </c>
      <c r="B9" s="93"/>
      <c r="C9" s="93"/>
      <c r="D9" s="93"/>
      <c r="E9" s="93"/>
      <c r="F9" s="93"/>
      <c r="G9" s="93"/>
      <c r="H9" s="93"/>
    </row>
    <row r="10" spans="1:8" s="15" customFormat="1" ht="11.25" x14ac:dyDescent="0.2">
      <c r="A10" s="19"/>
      <c r="B10" s="16"/>
      <c r="C10" s="16"/>
      <c r="D10" s="16"/>
      <c r="F10" s="94" t="str">
        <f>+CONCATENATE(MID(Principal!C13,1,14)," de ambas temporadas")</f>
        <v>datos al 31/12 de ambas temporadas</v>
      </c>
      <c r="G10" s="94"/>
      <c r="H10" s="94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2023</v>
      </c>
      <c r="E12" s="47"/>
      <c r="F12" s="46"/>
      <c r="G12" s="46"/>
      <c r="H12" s="73">
        <v>2024</v>
      </c>
    </row>
    <row r="13" spans="1:8" s="20" customFormat="1" ht="20.100000000000001" customHeight="1" x14ac:dyDescent="0.2">
      <c r="A13" s="38" t="s">
        <v>73</v>
      </c>
      <c r="B13" s="39" t="s">
        <v>166</v>
      </c>
      <c r="C13" s="39" t="s">
        <v>168</v>
      </c>
      <c r="D13" s="40" t="s">
        <v>167</v>
      </c>
      <c r="E13" s="48" t="s">
        <v>6</v>
      </c>
      <c r="F13" s="40" t="s">
        <v>7</v>
      </c>
      <c r="G13" s="40" t="s">
        <v>8</v>
      </c>
      <c r="H13" s="40" t="s">
        <v>74</v>
      </c>
    </row>
    <row r="14" spans="1:8" ht="20.100000000000001" customHeight="1" x14ac:dyDescent="0.2">
      <c r="A14" s="74" t="s">
        <v>75</v>
      </c>
      <c r="B14" s="53">
        <v>0</v>
      </c>
      <c r="C14" s="53">
        <v>0</v>
      </c>
      <c r="D14" s="53">
        <v>0</v>
      </c>
      <c r="E14" s="49">
        <v>60</v>
      </c>
      <c r="F14" s="41">
        <v>3404</v>
      </c>
      <c r="G14" s="41">
        <v>57</v>
      </c>
      <c r="H14" s="87" t="s">
        <v>76</v>
      </c>
    </row>
    <row r="15" spans="1:8" ht="20.100000000000001" customHeight="1" x14ac:dyDescent="0.2">
      <c r="A15" s="74" t="s">
        <v>142</v>
      </c>
      <c r="B15" s="53">
        <v>3240</v>
      </c>
      <c r="C15" s="53">
        <v>41622</v>
      </c>
      <c r="D15" s="53">
        <v>4349</v>
      </c>
      <c r="E15" s="49">
        <v>99</v>
      </c>
      <c r="F15" s="41">
        <v>99</v>
      </c>
      <c r="G15" s="41">
        <v>134</v>
      </c>
      <c r="H15" s="71">
        <f t="shared" ref="H15:H30" si="0">+(G15-D15)/D15</f>
        <v>-0.96918831915382841</v>
      </c>
    </row>
    <row r="16" spans="1:8" ht="20.100000000000001" customHeight="1" x14ac:dyDescent="0.2">
      <c r="A16" s="74" t="s">
        <v>77</v>
      </c>
      <c r="B16" s="53">
        <v>40</v>
      </c>
      <c r="C16" s="53">
        <v>4800</v>
      </c>
      <c r="D16" s="53">
        <v>46</v>
      </c>
      <c r="E16" s="49">
        <v>509</v>
      </c>
      <c r="F16" s="41">
        <v>61781</v>
      </c>
      <c r="G16" s="41">
        <v>560</v>
      </c>
      <c r="H16" s="71">
        <f t="shared" si="0"/>
        <v>11.173913043478262</v>
      </c>
    </row>
    <row r="17" spans="1:8" ht="20.100000000000001" customHeight="1" x14ac:dyDescent="0.2">
      <c r="A17" s="74" t="s">
        <v>78</v>
      </c>
      <c r="B17" s="53">
        <v>8</v>
      </c>
      <c r="C17" s="53">
        <v>960</v>
      </c>
      <c r="D17" s="53">
        <v>10</v>
      </c>
      <c r="E17" s="49">
        <v>0</v>
      </c>
      <c r="F17" s="41">
        <v>0</v>
      </c>
      <c r="G17" s="41">
        <v>0</v>
      </c>
      <c r="H17" s="71">
        <f t="shared" si="0"/>
        <v>-1</v>
      </c>
    </row>
    <row r="18" spans="1:8" ht="20.100000000000001" customHeight="1" x14ac:dyDescent="0.2">
      <c r="A18" s="74" t="s">
        <v>143</v>
      </c>
      <c r="B18" s="53">
        <v>235</v>
      </c>
      <c r="C18" s="53">
        <v>28200</v>
      </c>
      <c r="D18" s="53">
        <v>282</v>
      </c>
      <c r="E18" s="49">
        <v>0</v>
      </c>
      <c r="F18" s="41">
        <v>0</v>
      </c>
      <c r="G18" s="41">
        <v>0</v>
      </c>
      <c r="H18" s="71">
        <f t="shared" si="0"/>
        <v>-1</v>
      </c>
    </row>
    <row r="19" spans="1:8" ht="20.100000000000001" customHeight="1" x14ac:dyDescent="0.2">
      <c r="A19" s="74" t="s">
        <v>79</v>
      </c>
      <c r="B19" s="53">
        <v>0</v>
      </c>
      <c r="C19" s="53">
        <v>1821</v>
      </c>
      <c r="D19" s="53">
        <v>25</v>
      </c>
      <c r="E19" s="49">
        <v>780</v>
      </c>
      <c r="F19" s="41">
        <v>84380</v>
      </c>
      <c r="G19" s="41">
        <v>1181</v>
      </c>
      <c r="H19" s="71">
        <f t="shared" si="0"/>
        <v>46.24</v>
      </c>
    </row>
    <row r="20" spans="1:8" ht="20.100000000000001" customHeight="1" x14ac:dyDescent="0.2">
      <c r="A20" s="74" t="s">
        <v>144</v>
      </c>
      <c r="B20" s="53">
        <v>1906</v>
      </c>
      <c r="C20" s="53">
        <v>121220</v>
      </c>
      <c r="D20" s="53">
        <v>2311</v>
      </c>
      <c r="E20" s="49">
        <v>300</v>
      </c>
      <c r="F20" s="41">
        <v>18936</v>
      </c>
      <c r="G20" s="41">
        <v>360</v>
      </c>
      <c r="H20" s="71">
        <f t="shared" si="0"/>
        <v>-0.84422327996538293</v>
      </c>
    </row>
    <row r="21" spans="1:8" ht="20.100000000000001" customHeight="1" x14ac:dyDescent="0.2">
      <c r="A21" s="74" t="s">
        <v>179</v>
      </c>
      <c r="B21" s="53">
        <v>120</v>
      </c>
      <c r="C21" s="53">
        <v>13440</v>
      </c>
      <c r="D21" s="53">
        <v>148</v>
      </c>
      <c r="E21" s="49">
        <v>0</v>
      </c>
      <c r="F21" s="41">
        <v>0</v>
      </c>
      <c r="G21" s="41">
        <v>0</v>
      </c>
      <c r="H21" s="71">
        <f t="shared" si="0"/>
        <v>-1</v>
      </c>
    </row>
    <row r="22" spans="1:8" ht="20.100000000000001" customHeight="1" x14ac:dyDescent="0.2">
      <c r="A22" s="74" t="s">
        <v>80</v>
      </c>
      <c r="B22" s="53">
        <v>13046</v>
      </c>
      <c r="C22" s="53">
        <v>710607</v>
      </c>
      <c r="D22" s="53">
        <v>13599</v>
      </c>
      <c r="E22" s="49">
        <v>12310</v>
      </c>
      <c r="F22" s="41">
        <v>744545</v>
      </c>
      <c r="G22" s="41">
        <v>12733</v>
      </c>
      <c r="H22" s="71">
        <f t="shared" si="0"/>
        <v>-6.3681153025957796E-2</v>
      </c>
    </row>
    <row r="23" spans="1:8" ht="20.100000000000001" customHeight="1" x14ac:dyDescent="0.2">
      <c r="A23" s="74" t="s">
        <v>81</v>
      </c>
      <c r="B23" s="53">
        <v>73</v>
      </c>
      <c r="C23" s="53">
        <v>8760</v>
      </c>
      <c r="D23" s="53">
        <v>88</v>
      </c>
      <c r="E23" s="49">
        <v>0</v>
      </c>
      <c r="F23" s="41">
        <v>0</v>
      </c>
      <c r="G23" s="41">
        <v>0</v>
      </c>
      <c r="H23" s="71">
        <f t="shared" si="0"/>
        <v>-1</v>
      </c>
    </row>
    <row r="24" spans="1:8" ht="20.100000000000001" customHeight="1" x14ac:dyDescent="0.2">
      <c r="A24" s="74" t="s">
        <v>82</v>
      </c>
      <c r="B24" s="53">
        <v>20</v>
      </c>
      <c r="C24" s="53">
        <v>2400</v>
      </c>
      <c r="D24" s="53">
        <v>24</v>
      </c>
      <c r="E24" s="49">
        <v>0</v>
      </c>
      <c r="F24" s="41">
        <v>0</v>
      </c>
      <c r="G24" s="41">
        <v>0</v>
      </c>
      <c r="H24" s="71">
        <f t="shared" si="0"/>
        <v>-1</v>
      </c>
    </row>
    <row r="25" spans="1:8" ht="20.100000000000001" customHeight="1" x14ac:dyDescent="0.2">
      <c r="A25" s="74" t="s">
        <v>83</v>
      </c>
      <c r="B25" s="53">
        <v>282</v>
      </c>
      <c r="C25" s="53">
        <v>35960</v>
      </c>
      <c r="D25" s="53">
        <v>333</v>
      </c>
      <c r="E25" s="49">
        <v>212</v>
      </c>
      <c r="F25" s="41">
        <v>25141</v>
      </c>
      <c r="G25" s="41">
        <v>231</v>
      </c>
      <c r="H25" s="71">
        <f t="shared" si="0"/>
        <v>-0.30630630630630629</v>
      </c>
    </row>
    <row r="26" spans="1:8" ht="20.100000000000001" customHeight="1" x14ac:dyDescent="0.2">
      <c r="A26" s="74" t="s">
        <v>84</v>
      </c>
      <c r="B26" s="53">
        <v>83104</v>
      </c>
      <c r="C26" s="53">
        <v>6590035</v>
      </c>
      <c r="D26" s="53">
        <v>97327</v>
      </c>
      <c r="E26" s="49">
        <v>115407</v>
      </c>
      <c r="F26" s="41">
        <v>9052654</v>
      </c>
      <c r="G26" s="41">
        <v>135586</v>
      </c>
      <c r="H26" s="71">
        <f t="shared" si="0"/>
        <v>0.39309749606994976</v>
      </c>
    </row>
    <row r="27" spans="1:8" ht="20.100000000000001" customHeight="1" x14ac:dyDescent="0.2">
      <c r="A27" s="74" t="s">
        <v>178</v>
      </c>
      <c r="B27" s="53">
        <v>220</v>
      </c>
      <c r="C27" s="53">
        <v>880</v>
      </c>
      <c r="D27" s="53">
        <v>212</v>
      </c>
      <c r="E27" s="49">
        <v>0</v>
      </c>
      <c r="F27" s="41">
        <v>0</v>
      </c>
      <c r="G27" s="41">
        <v>0</v>
      </c>
      <c r="H27" s="71">
        <f t="shared" si="0"/>
        <v>-1</v>
      </c>
    </row>
    <row r="28" spans="1:8" ht="20.100000000000001" customHeight="1" x14ac:dyDescent="0.2">
      <c r="A28" s="74" t="s">
        <v>189</v>
      </c>
      <c r="B28" s="53">
        <v>0</v>
      </c>
      <c r="C28" s="53">
        <v>0</v>
      </c>
      <c r="D28" s="53">
        <v>0</v>
      </c>
      <c r="E28" s="49">
        <v>240</v>
      </c>
      <c r="F28" s="41">
        <v>960</v>
      </c>
      <c r="G28" s="41">
        <v>295</v>
      </c>
      <c r="H28" s="87" t="s">
        <v>76</v>
      </c>
    </row>
    <row r="29" spans="1:8" ht="20.100000000000001" customHeight="1" x14ac:dyDescent="0.2">
      <c r="A29" s="74" t="s">
        <v>85</v>
      </c>
      <c r="B29" s="53">
        <v>1202</v>
      </c>
      <c r="C29" s="53">
        <v>132727</v>
      </c>
      <c r="D29" s="53">
        <v>1195</v>
      </c>
      <c r="E29" s="49">
        <v>680</v>
      </c>
      <c r="F29" s="41">
        <v>76356</v>
      </c>
      <c r="G29" s="41">
        <v>684</v>
      </c>
      <c r="H29" s="71">
        <f t="shared" si="0"/>
        <v>-0.42761506276150629</v>
      </c>
    </row>
    <row r="30" spans="1:8" ht="20.100000000000001" customHeight="1" x14ac:dyDescent="0.2">
      <c r="A30" s="74" t="s">
        <v>145</v>
      </c>
      <c r="B30" s="53">
        <v>140</v>
      </c>
      <c r="C30" s="53">
        <v>14000</v>
      </c>
      <c r="D30" s="53">
        <v>140</v>
      </c>
      <c r="E30" s="49">
        <v>260</v>
      </c>
      <c r="F30" s="41">
        <v>22120</v>
      </c>
      <c r="G30" s="41">
        <v>265</v>
      </c>
      <c r="H30" s="71">
        <f t="shared" si="0"/>
        <v>0.8928571428571429</v>
      </c>
    </row>
    <row r="31" spans="1:8" ht="20.100000000000001" customHeight="1" x14ac:dyDescent="0.2">
      <c r="A31" s="42" t="s">
        <v>70</v>
      </c>
      <c r="B31" s="43">
        <f t="shared" ref="B31:G31" si="1">SUM(B14:B30)</f>
        <v>103636</v>
      </c>
      <c r="C31" s="43">
        <f t="shared" si="1"/>
        <v>7707432</v>
      </c>
      <c r="D31" s="43">
        <f t="shared" si="1"/>
        <v>120089</v>
      </c>
      <c r="E31" s="50">
        <f t="shared" si="1"/>
        <v>130857</v>
      </c>
      <c r="F31" s="44">
        <f t="shared" si="1"/>
        <v>10090376</v>
      </c>
      <c r="G31" s="44">
        <f t="shared" si="1"/>
        <v>152086</v>
      </c>
      <c r="H31" s="72">
        <f>+(G31-D31)/D31</f>
        <v>0.2664440539932883</v>
      </c>
    </row>
    <row r="32" spans="1:8" s="28" customFormat="1" ht="20.100000000000001" customHeight="1" x14ac:dyDescent="0.2">
      <c r="A32" s="35"/>
      <c r="B32" s="36"/>
      <c r="C32" s="36"/>
      <c r="D32" s="36"/>
      <c r="E32" s="37"/>
      <c r="F32" s="95" t="s">
        <v>86</v>
      </c>
      <c r="G32" s="95"/>
      <c r="H32" s="52">
        <f>+(E31-B31)/B31</f>
        <v>0.26265969354278434</v>
      </c>
    </row>
    <row r="33" spans="1:8" x14ac:dyDescent="0.2">
      <c r="A33" s="2"/>
      <c r="B33" s="1"/>
      <c r="C33" s="1"/>
      <c r="D33" s="1"/>
      <c r="E33" s="3"/>
      <c r="F33" s="3"/>
      <c r="G33" s="3"/>
      <c r="H33" s="3"/>
    </row>
    <row r="34" spans="1:8" ht="16.5" customHeight="1" x14ac:dyDescent="0.2">
      <c r="A34" s="47"/>
      <c r="B34" s="45"/>
      <c r="C34" s="45"/>
      <c r="D34" s="54">
        <v>2023</v>
      </c>
      <c r="E34" s="47"/>
      <c r="F34" s="46"/>
      <c r="G34" s="46"/>
      <c r="H34" s="73">
        <v>2024</v>
      </c>
    </row>
    <row r="35" spans="1:8" s="20" customFormat="1" ht="20.100000000000001" customHeight="1" x14ac:dyDescent="0.2">
      <c r="A35" s="38" t="s">
        <v>87</v>
      </c>
      <c r="B35" s="39" t="s">
        <v>166</v>
      </c>
      <c r="C35" s="39" t="s">
        <v>168</v>
      </c>
      <c r="D35" s="40" t="s">
        <v>167</v>
      </c>
      <c r="E35" s="48" t="s">
        <v>6</v>
      </c>
      <c r="F35" s="40" t="s">
        <v>7</v>
      </c>
      <c r="G35" s="40" t="s">
        <v>8</v>
      </c>
      <c r="H35" s="40" t="s">
        <v>74</v>
      </c>
    </row>
    <row r="36" spans="1:8" ht="20.100000000000001" customHeight="1" x14ac:dyDescent="0.2">
      <c r="A36" s="74" t="s">
        <v>88</v>
      </c>
      <c r="B36" s="53">
        <v>0</v>
      </c>
      <c r="C36" s="53">
        <v>0</v>
      </c>
      <c r="D36" s="53">
        <v>0</v>
      </c>
      <c r="E36" s="49">
        <v>20</v>
      </c>
      <c r="F36" s="41">
        <v>2400</v>
      </c>
      <c r="G36" s="41">
        <v>24</v>
      </c>
      <c r="H36" s="75" t="s">
        <v>76</v>
      </c>
    </row>
    <row r="37" spans="1:8" ht="20.100000000000001" customHeight="1" x14ac:dyDescent="0.2">
      <c r="A37" s="74" t="s">
        <v>89</v>
      </c>
      <c r="B37" s="53">
        <v>817</v>
      </c>
      <c r="C37" s="53">
        <v>76642</v>
      </c>
      <c r="D37" s="53">
        <v>837</v>
      </c>
      <c r="E37" s="49">
        <v>980</v>
      </c>
      <c r="F37" s="41">
        <v>90175</v>
      </c>
      <c r="G37" s="41">
        <v>1100</v>
      </c>
      <c r="H37" s="75">
        <f t="shared" ref="H37:H70" si="2">+(G37-D37)/D37</f>
        <v>0.3142174432497013</v>
      </c>
    </row>
    <row r="38" spans="1:8" ht="20.100000000000001" customHeight="1" x14ac:dyDescent="0.2">
      <c r="A38" s="74" t="s">
        <v>90</v>
      </c>
      <c r="B38" s="53">
        <v>105</v>
      </c>
      <c r="C38" s="53">
        <v>5880</v>
      </c>
      <c r="D38" s="53">
        <v>115</v>
      </c>
      <c r="E38" s="49">
        <v>126</v>
      </c>
      <c r="F38" s="41">
        <v>9114</v>
      </c>
      <c r="G38" s="41">
        <v>134</v>
      </c>
      <c r="H38" s="75">
        <f t="shared" si="2"/>
        <v>0.16521739130434782</v>
      </c>
    </row>
    <row r="39" spans="1:8" ht="20.100000000000001" customHeight="1" x14ac:dyDescent="0.2">
      <c r="A39" s="74" t="s">
        <v>177</v>
      </c>
      <c r="B39" s="53">
        <v>168</v>
      </c>
      <c r="C39" s="53">
        <v>9408</v>
      </c>
      <c r="D39" s="53">
        <v>182</v>
      </c>
      <c r="E39" s="49">
        <v>168</v>
      </c>
      <c r="F39" s="41">
        <v>9408</v>
      </c>
      <c r="G39" s="41">
        <v>179</v>
      </c>
      <c r="H39" s="75">
        <f t="shared" si="2"/>
        <v>-1.6483516483516484E-2</v>
      </c>
    </row>
    <row r="40" spans="1:8" ht="20.100000000000001" customHeight="1" x14ac:dyDescent="0.2">
      <c r="A40" s="74" t="s">
        <v>91</v>
      </c>
      <c r="B40" s="53">
        <v>1292</v>
      </c>
      <c r="C40" s="53">
        <v>83328</v>
      </c>
      <c r="D40" s="53">
        <v>1627</v>
      </c>
      <c r="E40" s="49">
        <v>15328</v>
      </c>
      <c r="F40" s="41">
        <v>971278</v>
      </c>
      <c r="G40" s="41">
        <v>19196</v>
      </c>
      <c r="H40" s="75">
        <f t="shared" si="2"/>
        <v>10.798401966810079</v>
      </c>
    </row>
    <row r="41" spans="1:8" ht="20.100000000000001" customHeight="1" x14ac:dyDescent="0.2">
      <c r="A41" s="74" t="s">
        <v>92</v>
      </c>
      <c r="B41" s="53">
        <v>4422</v>
      </c>
      <c r="C41" s="53">
        <v>198146</v>
      </c>
      <c r="D41" s="53">
        <v>5243</v>
      </c>
      <c r="E41" s="49">
        <v>2740</v>
      </c>
      <c r="F41" s="41">
        <v>168454</v>
      </c>
      <c r="G41" s="41">
        <v>3345</v>
      </c>
      <c r="H41" s="75">
        <f t="shared" si="2"/>
        <v>-0.36200648483692544</v>
      </c>
    </row>
    <row r="42" spans="1:8" ht="20.100000000000001" customHeight="1" x14ac:dyDescent="0.2">
      <c r="A42" s="74" t="s">
        <v>146</v>
      </c>
      <c r="B42" s="53">
        <v>42</v>
      </c>
      <c r="C42" s="53">
        <v>4354</v>
      </c>
      <c r="D42" s="53">
        <v>50</v>
      </c>
      <c r="E42" s="49">
        <v>0</v>
      </c>
      <c r="F42" s="41">
        <v>0</v>
      </c>
      <c r="G42" s="41">
        <v>0</v>
      </c>
      <c r="H42" s="75">
        <f t="shared" si="2"/>
        <v>-1</v>
      </c>
    </row>
    <row r="43" spans="1:8" ht="20.100000000000001" customHeight="1" x14ac:dyDescent="0.2">
      <c r="A43" s="74" t="s">
        <v>147</v>
      </c>
      <c r="B43" s="53">
        <v>40</v>
      </c>
      <c r="C43" s="53">
        <v>3200</v>
      </c>
      <c r="D43" s="53">
        <v>51</v>
      </c>
      <c r="E43" s="49">
        <v>0</v>
      </c>
      <c r="F43" s="41">
        <v>0</v>
      </c>
      <c r="G43" s="41">
        <v>0</v>
      </c>
      <c r="H43" s="75">
        <f t="shared" si="2"/>
        <v>-1</v>
      </c>
    </row>
    <row r="44" spans="1:8" ht="20.100000000000001" customHeight="1" x14ac:dyDescent="0.2">
      <c r="A44" s="74" t="s">
        <v>93</v>
      </c>
      <c r="B44" s="53">
        <v>0</v>
      </c>
      <c r="C44" s="53">
        <v>0</v>
      </c>
      <c r="D44" s="53">
        <v>0</v>
      </c>
      <c r="E44" s="49">
        <v>147</v>
      </c>
      <c r="F44" s="41">
        <v>14406</v>
      </c>
      <c r="G44" s="41">
        <v>157</v>
      </c>
      <c r="H44" s="75" t="s">
        <v>76</v>
      </c>
    </row>
    <row r="45" spans="1:8" ht="20.100000000000001" customHeight="1" x14ac:dyDescent="0.2">
      <c r="A45" s="74" t="s">
        <v>94</v>
      </c>
      <c r="B45" s="53">
        <v>1106</v>
      </c>
      <c r="C45" s="53">
        <v>117373</v>
      </c>
      <c r="D45" s="53">
        <v>1238</v>
      </c>
      <c r="E45" s="49">
        <v>1337</v>
      </c>
      <c r="F45" s="41">
        <v>140140</v>
      </c>
      <c r="G45" s="41">
        <v>1453</v>
      </c>
      <c r="H45" s="75">
        <f t="shared" si="2"/>
        <v>0.17366720516962844</v>
      </c>
    </row>
    <row r="46" spans="1:8" ht="20.100000000000001" customHeight="1" x14ac:dyDescent="0.2">
      <c r="A46" s="74" t="s">
        <v>95</v>
      </c>
      <c r="B46" s="53">
        <v>1183</v>
      </c>
      <c r="C46" s="53">
        <v>95876</v>
      </c>
      <c r="D46" s="53">
        <v>1352</v>
      </c>
      <c r="E46" s="49">
        <v>988</v>
      </c>
      <c r="F46" s="41">
        <v>85811</v>
      </c>
      <c r="G46" s="41">
        <v>1088</v>
      </c>
      <c r="H46" s="75">
        <f t="shared" si="2"/>
        <v>-0.19526627218934911</v>
      </c>
    </row>
    <row r="47" spans="1:8" ht="20.100000000000001" customHeight="1" x14ac:dyDescent="0.2">
      <c r="A47" s="74" t="s">
        <v>148</v>
      </c>
      <c r="B47" s="53">
        <v>0</v>
      </c>
      <c r="C47" s="53">
        <v>0</v>
      </c>
      <c r="D47" s="53">
        <v>0</v>
      </c>
      <c r="E47" s="49">
        <v>21</v>
      </c>
      <c r="F47" s="41">
        <v>1176</v>
      </c>
      <c r="G47" s="41">
        <v>22</v>
      </c>
      <c r="H47" s="75" t="s">
        <v>76</v>
      </c>
    </row>
    <row r="48" spans="1:8" ht="20.100000000000001" customHeight="1" x14ac:dyDescent="0.2">
      <c r="A48" s="74" t="s">
        <v>96</v>
      </c>
      <c r="B48" s="53">
        <v>313</v>
      </c>
      <c r="C48" s="53">
        <v>22246</v>
      </c>
      <c r="D48" s="53">
        <v>360</v>
      </c>
      <c r="E48" s="49">
        <v>1158</v>
      </c>
      <c r="F48" s="41">
        <v>71698</v>
      </c>
      <c r="G48" s="41">
        <v>1389</v>
      </c>
      <c r="H48" s="75">
        <f t="shared" si="2"/>
        <v>2.8583333333333334</v>
      </c>
    </row>
    <row r="49" spans="1:8" ht="20.100000000000001" customHeight="1" x14ac:dyDescent="0.2">
      <c r="A49" s="74" t="s">
        <v>97</v>
      </c>
      <c r="B49" s="53">
        <v>418</v>
      </c>
      <c r="C49" s="53">
        <v>43184</v>
      </c>
      <c r="D49" s="53">
        <v>479</v>
      </c>
      <c r="E49" s="49">
        <v>1513</v>
      </c>
      <c r="F49" s="41">
        <v>162136</v>
      </c>
      <c r="G49" s="41">
        <v>1688</v>
      </c>
      <c r="H49" s="75">
        <f t="shared" si="2"/>
        <v>2.5240083507306887</v>
      </c>
    </row>
    <row r="50" spans="1:8" ht="20.100000000000001" customHeight="1" x14ac:dyDescent="0.2">
      <c r="A50" s="74" t="s">
        <v>98</v>
      </c>
      <c r="B50" s="53">
        <v>13367</v>
      </c>
      <c r="C50" s="53">
        <v>910031</v>
      </c>
      <c r="D50" s="53">
        <v>15707</v>
      </c>
      <c r="E50" s="49">
        <v>13296</v>
      </c>
      <c r="F50" s="41">
        <v>1100431</v>
      </c>
      <c r="G50" s="41">
        <v>15320</v>
      </c>
      <c r="H50" s="75">
        <f t="shared" si="2"/>
        <v>-2.463869612274782E-2</v>
      </c>
    </row>
    <row r="51" spans="1:8" ht="20.100000000000001" customHeight="1" x14ac:dyDescent="0.2">
      <c r="A51" s="74" t="s">
        <v>99</v>
      </c>
      <c r="B51" s="53">
        <v>603</v>
      </c>
      <c r="C51" s="53">
        <v>38437</v>
      </c>
      <c r="D51" s="53">
        <v>621</v>
      </c>
      <c r="E51" s="49">
        <v>473</v>
      </c>
      <c r="F51" s="41">
        <v>36568</v>
      </c>
      <c r="G51" s="41">
        <v>517</v>
      </c>
      <c r="H51" s="75">
        <f t="shared" si="2"/>
        <v>-0.16747181964573268</v>
      </c>
    </row>
    <row r="52" spans="1:8" ht="20.100000000000001" customHeight="1" x14ac:dyDescent="0.2">
      <c r="A52" s="74" t="s">
        <v>100</v>
      </c>
      <c r="B52" s="53">
        <v>3521</v>
      </c>
      <c r="C52" s="53">
        <v>206850</v>
      </c>
      <c r="D52" s="53">
        <v>3929</v>
      </c>
      <c r="E52" s="49">
        <v>3878</v>
      </c>
      <c r="F52" s="41">
        <v>248774</v>
      </c>
      <c r="G52" s="41">
        <v>4341</v>
      </c>
      <c r="H52" s="75">
        <f t="shared" si="2"/>
        <v>0.10486128785950624</v>
      </c>
    </row>
    <row r="53" spans="1:8" ht="20.100000000000001" customHeight="1" x14ac:dyDescent="0.2">
      <c r="A53" s="74" t="s">
        <v>101</v>
      </c>
      <c r="B53" s="53">
        <v>223</v>
      </c>
      <c r="C53" s="53">
        <v>10300</v>
      </c>
      <c r="D53" s="53">
        <v>268</v>
      </c>
      <c r="E53" s="49">
        <v>63</v>
      </c>
      <c r="F53" s="41">
        <v>4725</v>
      </c>
      <c r="G53" s="41">
        <v>61</v>
      </c>
      <c r="H53" s="75">
        <f t="shared" si="2"/>
        <v>-0.77238805970149249</v>
      </c>
    </row>
    <row r="54" spans="1:8" ht="20.100000000000001" customHeight="1" x14ac:dyDescent="0.2">
      <c r="A54" s="74" t="s">
        <v>102</v>
      </c>
      <c r="B54" s="53">
        <v>2260</v>
      </c>
      <c r="C54" s="53">
        <v>150458</v>
      </c>
      <c r="D54" s="53">
        <v>2751</v>
      </c>
      <c r="E54" s="49">
        <v>3001</v>
      </c>
      <c r="F54" s="41">
        <v>211902</v>
      </c>
      <c r="G54" s="41">
        <v>3648</v>
      </c>
      <c r="H54" s="75">
        <f t="shared" si="2"/>
        <v>0.32606324972737188</v>
      </c>
    </row>
    <row r="55" spans="1:8" ht="20.100000000000001" customHeight="1" x14ac:dyDescent="0.2">
      <c r="A55" s="74" t="s">
        <v>103</v>
      </c>
      <c r="B55" s="53">
        <v>10387</v>
      </c>
      <c r="C55" s="53">
        <v>887212</v>
      </c>
      <c r="D55" s="53">
        <v>13133</v>
      </c>
      <c r="E55" s="49">
        <v>12502</v>
      </c>
      <c r="F55" s="41">
        <v>1092678</v>
      </c>
      <c r="G55" s="41">
        <v>15265</v>
      </c>
      <c r="H55" s="75">
        <f t="shared" si="2"/>
        <v>0.16233914566359553</v>
      </c>
    </row>
    <row r="56" spans="1:8" ht="20.100000000000001" customHeight="1" x14ac:dyDescent="0.2">
      <c r="A56" s="74" t="s">
        <v>161</v>
      </c>
      <c r="B56" s="53">
        <v>0</v>
      </c>
      <c r="C56" s="53">
        <v>0</v>
      </c>
      <c r="D56" s="53">
        <v>0</v>
      </c>
      <c r="E56" s="49">
        <v>21</v>
      </c>
      <c r="F56" s="41">
        <v>2205</v>
      </c>
      <c r="G56" s="41">
        <v>22</v>
      </c>
      <c r="H56" s="75" t="s">
        <v>76</v>
      </c>
    </row>
    <row r="57" spans="1:8" ht="20.100000000000001" customHeight="1" x14ac:dyDescent="0.2">
      <c r="A57" s="74" t="s">
        <v>104</v>
      </c>
      <c r="B57" s="53">
        <v>146</v>
      </c>
      <c r="C57" s="53">
        <v>15630</v>
      </c>
      <c r="D57" s="53">
        <v>168</v>
      </c>
      <c r="E57" s="49">
        <v>227</v>
      </c>
      <c r="F57" s="41">
        <v>22977</v>
      </c>
      <c r="G57" s="41">
        <v>255</v>
      </c>
      <c r="H57" s="75">
        <f t="shared" si="2"/>
        <v>0.5178571428571429</v>
      </c>
    </row>
    <row r="58" spans="1:8" ht="20.100000000000001" customHeight="1" x14ac:dyDescent="0.2">
      <c r="A58" s="74" t="s">
        <v>105</v>
      </c>
      <c r="B58" s="53">
        <v>203</v>
      </c>
      <c r="C58" s="53">
        <v>20466</v>
      </c>
      <c r="D58" s="53">
        <v>247</v>
      </c>
      <c r="E58" s="49">
        <v>103</v>
      </c>
      <c r="F58" s="41">
        <v>9910</v>
      </c>
      <c r="G58" s="41">
        <v>114</v>
      </c>
      <c r="H58" s="75">
        <f t="shared" si="2"/>
        <v>-0.53846153846153844</v>
      </c>
    </row>
    <row r="59" spans="1:8" ht="20.100000000000001" customHeight="1" x14ac:dyDescent="0.2">
      <c r="A59" s="74" t="s">
        <v>149</v>
      </c>
      <c r="B59" s="53">
        <v>0</v>
      </c>
      <c r="C59" s="53">
        <v>0</v>
      </c>
      <c r="D59" s="53">
        <v>0</v>
      </c>
      <c r="E59" s="49">
        <v>21</v>
      </c>
      <c r="F59" s="41">
        <v>1953</v>
      </c>
      <c r="G59" s="41">
        <v>24</v>
      </c>
      <c r="H59" s="75" t="s">
        <v>76</v>
      </c>
    </row>
    <row r="60" spans="1:8" ht="20.100000000000001" customHeight="1" x14ac:dyDescent="0.2">
      <c r="A60" s="74" t="s">
        <v>106</v>
      </c>
      <c r="B60" s="53">
        <v>273</v>
      </c>
      <c r="C60" s="53">
        <v>30316</v>
      </c>
      <c r="D60" s="53">
        <v>315</v>
      </c>
      <c r="E60" s="49">
        <v>651</v>
      </c>
      <c r="F60" s="41">
        <v>71995</v>
      </c>
      <c r="G60" s="41">
        <v>753</v>
      </c>
      <c r="H60" s="75">
        <f t="shared" si="2"/>
        <v>1.3904761904761904</v>
      </c>
    </row>
    <row r="61" spans="1:8" ht="20.100000000000001" customHeight="1" x14ac:dyDescent="0.2">
      <c r="A61" s="74" t="s">
        <v>180</v>
      </c>
      <c r="B61" s="53">
        <v>189</v>
      </c>
      <c r="C61" s="53">
        <v>11340</v>
      </c>
      <c r="D61" s="53">
        <v>232</v>
      </c>
      <c r="E61" s="49">
        <v>0</v>
      </c>
      <c r="F61" s="41">
        <v>0</v>
      </c>
      <c r="G61" s="41">
        <v>0</v>
      </c>
      <c r="H61" s="75">
        <f t="shared" si="2"/>
        <v>-1</v>
      </c>
    </row>
    <row r="62" spans="1:8" ht="20.100000000000001" customHeight="1" x14ac:dyDescent="0.2">
      <c r="A62" s="74" t="s">
        <v>107</v>
      </c>
      <c r="B62" s="53">
        <v>818</v>
      </c>
      <c r="C62" s="53">
        <v>44721</v>
      </c>
      <c r="D62" s="53">
        <v>876</v>
      </c>
      <c r="E62" s="49">
        <v>876</v>
      </c>
      <c r="F62" s="41">
        <v>43611</v>
      </c>
      <c r="G62" s="41">
        <v>961</v>
      </c>
      <c r="H62" s="75">
        <f t="shared" si="2"/>
        <v>9.7031963470319629E-2</v>
      </c>
    </row>
    <row r="63" spans="1:8" ht="20.100000000000001" customHeight="1" x14ac:dyDescent="0.2">
      <c r="A63" s="74" t="s">
        <v>108</v>
      </c>
      <c r="B63" s="53">
        <v>535</v>
      </c>
      <c r="C63" s="53">
        <v>49137</v>
      </c>
      <c r="D63" s="53">
        <v>581</v>
      </c>
      <c r="E63" s="49">
        <v>391</v>
      </c>
      <c r="F63" s="41">
        <v>39758</v>
      </c>
      <c r="G63" s="41">
        <v>440</v>
      </c>
      <c r="H63" s="75">
        <f t="shared" si="2"/>
        <v>-0.24268502581755594</v>
      </c>
    </row>
    <row r="64" spans="1:8" ht="20.100000000000001" customHeight="1" x14ac:dyDescent="0.2">
      <c r="A64" s="74" t="s">
        <v>109</v>
      </c>
      <c r="B64" s="53">
        <v>81</v>
      </c>
      <c r="C64" s="53">
        <v>8925</v>
      </c>
      <c r="D64" s="53">
        <v>97</v>
      </c>
      <c r="E64" s="49">
        <v>60</v>
      </c>
      <c r="F64" s="41">
        <v>6720</v>
      </c>
      <c r="G64" s="41">
        <v>71</v>
      </c>
      <c r="H64" s="75">
        <f t="shared" si="2"/>
        <v>-0.26804123711340205</v>
      </c>
    </row>
    <row r="65" spans="1:8" ht="20.100000000000001" customHeight="1" x14ac:dyDescent="0.2">
      <c r="A65" s="74" t="s">
        <v>165</v>
      </c>
      <c r="B65" s="53">
        <v>41</v>
      </c>
      <c r="C65" s="53">
        <v>2763</v>
      </c>
      <c r="D65" s="53">
        <v>55</v>
      </c>
      <c r="E65" s="49">
        <v>41</v>
      </c>
      <c r="F65" s="41">
        <v>2763</v>
      </c>
      <c r="G65" s="41">
        <v>55</v>
      </c>
      <c r="H65" s="75">
        <f t="shared" si="2"/>
        <v>0</v>
      </c>
    </row>
    <row r="66" spans="1:8" ht="20.100000000000001" customHeight="1" x14ac:dyDescent="0.2">
      <c r="A66" s="74" t="s">
        <v>110</v>
      </c>
      <c r="B66" s="53">
        <v>40819</v>
      </c>
      <c r="C66" s="53">
        <v>3246466</v>
      </c>
      <c r="D66" s="53">
        <v>45184</v>
      </c>
      <c r="E66" s="49">
        <v>46762</v>
      </c>
      <c r="F66" s="41">
        <v>3828926</v>
      </c>
      <c r="G66" s="41">
        <v>51137</v>
      </c>
      <c r="H66" s="75">
        <f t="shared" si="2"/>
        <v>0.13175017705382436</v>
      </c>
    </row>
    <row r="67" spans="1:8" ht="20.100000000000001" customHeight="1" x14ac:dyDescent="0.2">
      <c r="A67" s="74" t="s">
        <v>181</v>
      </c>
      <c r="B67" s="53">
        <v>42</v>
      </c>
      <c r="C67" s="53">
        <v>3381</v>
      </c>
      <c r="D67" s="53">
        <v>45</v>
      </c>
      <c r="E67" s="49">
        <v>0</v>
      </c>
      <c r="F67" s="41">
        <v>0</v>
      </c>
      <c r="G67" s="41">
        <v>0</v>
      </c>
      <c r="H67" s="75">
        <f t="shared" si="2"/>
        <v>-1</v>
      </c>
    </row>
    <row r="68" spans="1:8" ht="20.100000000000001" customHeight="1" x14ac:dyDescent="0.2">
      <c r="A68" s="74" t="s">
        <v>162</v>
      </c>
      <c r="B68" s="53">
        <v>0</v>
      </c>
      <c r="C68" s="53">
        <v>0</v>
      </c>
      <c r="D68" s="53">
        <v>0</v>
      </c>
      <c r="E68" s="49">
        <v>21</v>
      </c>
      <c r="F68" s="41">
        <v>1323</v>
      </c>
      <c r="G68" s="41">
        <v>27</v>
      </c>
      <c r="H68" s="75" t="s">
        <v>76</v>
      </c>
    </row>
    <row r="69" spans="1:8" ht="20.100000000000001" customHeight="1" x14ac:dyDescent="0.2">
      <c r="A69" s="74" t="s">
        <v>111</v>
      </c>
      <c r="B69" s="53">
        <v>305</v>
      </c>
      <c r="C69" s="53">
        <v>25309</v>
      </c>
      <c r="D69" s="53">
        <v>287</v>
      </c>
      <c r="E69" s="49">
        <v>326</v>
      </c>
      <c r="F69" s="41">
        <v>27514</v>
      </c>
      <c r="G69" s="41">
        <v>330</v>
      </c>
      <c r="H69" s="75">
        <f t="shared" si="2"/>
        <v>0.14982578397212543</v>
      </c>
    </row>
    <row r="70" spans="1:8" ht="20.100000000000001" customHeight="1" x14ac:dyDescent="0.2">
      <c r="A70" s="74" t="s">
        <v>112</v>
      </c>
      <c r="B70" s="53">
        <v>19917</v>
      </c>
      <c r="C70" s="53">
        <v>1386053</v>
      </c>
      <c r="D70" s="53">
        <v>24059</v>
      </c>
      <c r="E70" s="49">
        <v>23618</v>
      </c>
      <c r="F70" s="41">
        <v>1609447</v>
      </c>
      <c r="G70" s="41">
        <v>28966</v>
      </c>
      <c r="H70" s="75">
        <f t="shared" si="2"/>
        <v>0.20395693919115507</v>
      </c>
    </row>
    <row r="71" spans="1:8" ht="20.100000000000001" customHeight="1" x14ac:dyDescent="0.2">
      <c r="A71" s="42" t="s">
        <v>70</v>
      </c>
      <c r="B71" s="43">
        <f t="shared" ref="B71:G71" si="3">SUM(B36:B70)</f>
        <v>103636</v>
      </c>
      <c r="C71" s="43">
        <f t="shared" si="3"/>
        <v>7707432</v>
      </c>
      <c r="D71" s="43">
        <f t="shared" si="3"/>
        <v>120089</v>
      </c>
      <c r="E71" s="50">
        <f t="shared" si="3"/>
        <v>130857</v>
      </c>
      <c r="F71" s="44">
        <f t="shared" si="3"/>
        <v>10090376</v>
      </c>
      <c r="G71" s="44">
        <f t="shared" si="3"/>
        <v>152082</v>
      </c>
      <c r="H71" s="72">
        <f>+(G71-D71)/D71</f>
        <v>0.26641074536385512</v>
      </c>
    </row>
    <row r="72" spans="1:8" s="28" customFormat="1" ht="20.100000000000001" customHeight="1" x14ac:dyDescent="0.2">
      <c r="A72" s="35"/>
      <c r="B72" s="36"/>
      <c r="C72" s="36"/>
      <c r="D72" s="36"/>
      <c r="E72" s="37"/>
      <c r="F72" s="95" t="s">
        <v>86</v>
      </c>
      <c r="G72" s="95"/>
      <c r="H72" s="52">
        <f>+(E71-B71)/B71</f>
        <v>0.26265969354278434</v>
      </c>
    </row>
  </sheetData>
  <mergeCells count="4">
    <mergeCell ref="F32:G32"/>
    <mergeCell ref="F72:G72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4 H36 H28 H44:H70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93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3" t="s">
        <v>113</v>
      </c>
      <c r="B9" s="93"/>
      <c r="C9" s="93"/>
      <c r="D9" s="93"/>
      <c r="E9" s="93"/>
      <c r="F9" s="93"/>
      <c r="G9" s="93"/>
      <c r="H9" s="93"/>
      <c r="I9" s="93"/>
    </row>
    <row r="10" spans="1:9" s="15" customFormat="1" ht="11.25" x14ac:dyDescent="0.2">
      <c r="A10" s="19"/>
      <c r="B10" s="16"/>
      <c r="C10" s="16"/>
      <c r="D10" s="16"/>
      <c r="E10" s="16"/>
      <c r="F10" s="94" t="str">
        <f>+CONCATENATE(MID(Principal!C13,1,14)," de ambas temporadas")</f>
        <v>datos al 31/12 de ambas temporadas</v>
      </c>
      <c r="G10" s="94"/>
      <c r="H10" s="94"/>
      <c r="I10" s="94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2023</v>
      </c>
      <c r="F12" s="47"/>
      <c r="G12" s="46"/>
      <c r="H12" s="46"/>
      <c r="I12" s="73">
        <v>2024</v>
      </c>
    </row>
    <row r="13" spans="1:9" s="29" customFormat="1" ht="20.100000000000001" customHeight="1" x14ac:dyDescent="0.2">
      <c r="A13" s="38" t="s">
        <v>87</v>
      </c>
      <c r="B13" s="38" t="s">
        <v>73</v>
      </c>
      <c r="C13" s="39" t="s">
        <v>166</v>
      </c>
      <c r="D13" s="39" t="s">
        <v>168</v>
      </c>
      <c r="E13" s="40" t="s">
        <v>167</v>
      </c>
      <c r="F13" s="48" t="s">
        <v>6</v>
      </c>
      <c r="G13" s="40" t="s">
        <v>7</v>
      </c>
      <c r="H13" s="40" t="s">
        <v>8</v>
      </c>
      <c r="I13" s="40" t="s">
        <v>114</v>
      </c>
    </row>
    <row r="14" spans="1:9" ht="20.100000000000001" customHeight="1" x14ac:dyDescent="0.2">
      <c r="A14" s="74" t="s">
        <v>88</v>
      </c>
      <c r="B14" s="74" t="s">
        <v>84</v>
      </c>
      <c r="C14" s="53">
        <v>0</v>
      </c>
      <c r="D14" s="53">
        <v>0</v>
      </c>
      <c r="E14" s="53">
        <v>0</v>
      </c>
      <c r="F14" s="49">
        <v>20</v>
      </c>
      <c r="G14" s="41">
        <v>2400</v>
      </c>
      <c r="H14" s="41">
        <v>24</v>
      </c>
      <c r="I14" s="85" t="s">
        <v>76</v>
      </c>
    </row>
    <row r="15" spans="1:9" ht="20.100000000000001" customHeight="1" x14ac:dyDescent="0.2">
      <c r="A15" s="74" t="s">
        <v>89</v>
      </c>
      <c r="B15" s="74" t="s">
        <v>80</v>
      </c>
      <c r="C15" s="53">
        <v>336</v>
      </c>
      <c r="D15" s="53">
        <v>18816</v>
      </c>
      <c r="E15" s="53">
        <v>358</v>
      </c>
      <c r="F15" s="49">
        <v>0</v>
      </c>
      <c r="G15" s="41">
        <v>0</v>
      </c>
      <c r="H15" s="41">
        <v>0</v>
      </c>
      <c r="I15" s="85">
        <f>+(H15-E15)/E15</f>
        <v>-1</v>
      </c>
    </row>
    <row r="16" spans="1:9" ht="20.100000000000001" customHeight="1" x14ac:dyDescent="0.2">
      <c r="A16" s="74" t="s">
        <v>89</v>
      </c>
      <c r="B16" s="74" t="s">
        <v>84</v>
      </c>
      <c r="C16" s="53">
        <v>481</v>
      </c>
      <c r="D16" s="53">
        <v>57826</v>
      </c>
      <c r="E16" s="53">
        <v>480</v>
      </c>
      <c r="F16" s="49">
        <v>980</v>
      </c>
      <c r="G16" s="41">
        <v>90175</v>
      </c>
      <c r="H16" s="41">
        <v>1100</v>
      </c>
      <c r="I16" s="85">
        <f t="shared" ref="I16:I79" si="0">+(H16-E16)/E16</f>
        <v>1.2916666666666667</v>
      </c>
    </row>
    <row r="17" spans="1:9" ht="20.100000000000001" customHeight="1" x14ac:dyDescent="0.2">
      <c r="A17" s="74" t="s">
        <v>90</v>
      </c>
      <c r="B17" s="74" t="s">
        <v>80</v>
      </c>
      <c r="C17" s="53">
        <v>63</v>
      </c>
      <c r="D17" s="53">
        <v>3528</v>
      </c>
      <c r="E17" s="53">
        <v>67</v>
      </c>
      <c r="F17" s="49">
        <v>84</v>
      </c>
      <c r="G17" s="41">
        <v>4704</v>
      </c>
      <c r="H17" s="41">
        <v>89</v>
      </c>
      <c r="I17" s="85">
        <f t="shared" si="0"/>
        <v>0.32835820895522388</v>
      </c>
    </row>
    <row r="18" spans="1:9" ht="20.100000000000001" customHeight="1" x14ac:dyDescent="0.2">
      <c r="A18" s="74" t="s">
        <v>90</v>
      </c>
      <c r="B18" s="74" t="s">
        <v>84</v>
      </c>
      <c r="C18" s="53">
        <v>42</v>
      </c>
      <c r="D18" s="53">
        <v>2352</v>
      </c>
      <c r="E18" s="53">
        <v>48</v>
      </c>
      <c r="F18" s="49">
        <v>42</v>
      </c>
      <c r="G18" s="41">
        <v>4410</v>
      </c>
      <c r="H18" s="41">
        <v>45</v>
      </c>
      <c r="I18" s="85">
        <f t="shared" si="0"/>
        <v>-6.25E-2</v>
      </c>
    </row>
    <row r="19" spans="1:9" ht="20.100000000000001" customHeight="1" x14ac:dyDescent="0.2">
      <c r="A19" s="74" t="s">
        <v>177</v>
      </c>
      <c r="B19" s="74" t="s">
        <v>80</v>
      </c>
      <c r="C19" s="53">
        <v>168</v>
      </c>
      <c r="D19" s="53">
        <v>9408</v>
      </c>
      <c r="E19" s="53">
        <v>182</v>
      </c>
      <c r="F19" s="49">
        <v>168</v>
      </c>
      <c r="G19" s="41">
        <v>9408</v>
      </c>
      <c r="H19" s="41">
        <v>179</v>
      </c>
      <c r="I19" s="85">
        <f t="shared" si="0"/>
        <v>-1.6483516483516484E-2</v>
      </c>
    </row>
    <row r="20" spans="1:9" ht="20.100000000000001" customHeight="1" x14ac:dyDescent="0.2">
      <c r="A20" s="74" t="s">
        <v>91</v>
      </c>
      <c r="B20" s="74" t="s">
        <v>150</v>
      </c>
      <c r="C20" s="53">
        <v>40</v>
      </c>
      <c r="D20" s="53">
        <v>2595</v>
      </c>
      <c r="E20" s="53">
        <v>52</v>
      </c>
      <c r="F20" s="49">
        <v>0</v>
      </c>
      <c r="G20" s="41">
        <v>0</v>
      </c>
      <c r="H20" s="41">
        <v>0</v>
      </c>
      <c r="I20" s="85">
        <f t="shared" si="0"/>
        <v>-1</v>
      </c>
    </row>
    <row r="21" spans="1:9" ht="20.100000000000001" customHeight="1" x14ac:dyDescent="0.2">
      <c r="A21" s="74" t="s">
        <v>91</v>
      </c>
      <c r="B21" s="74" t="s">
        <v>77</v>
      </c>
      <c r="C21" s="53">
        <v>0</v>
      </c>
      <c r="D21" s="53">
        <v>0</v>
      </c>
      <c r="E21" s="53">
        <v>0</v>
      </c>
      <c r="F21" s="49">
        <v>60</v>
      </c>
      <c r="G21" s="41">
        <v>7040</v>
      </c>
      <c r="H21" s="41">
        <v>67</v>
      </c>
      <c r="I21" s="85" t="s">
        <v>76</v>
      </c>
    </row>
    <row r="22" spans="1:9" ht="20.100000000000001" customHeight="1" x14ac:dyDescent="0.2">
      <c r="A22" s="74" t="s">
        <v>91</v>
      </c>
      <c r="B22" s="74" t="s">
        <v>80</v>
      </c>
      <c r="C22" s="53">
        <v>63</v>
      </c>
      <c r="D22" s="53">
        <v>3528</v>
      </c>
      <c r="E22" s="53">
        <v>67</v>
      </c>
      <c r="F22" s="49">
        <v>1349</v>
      </c>
      <c r="G22" s="41">
        <v>74761</v>
      </c>
      <c r="H22" s="41">
        <v>1407</v>
      </c>
      <c r="I22" s="85">
        <f t="shared" si="0"/>
        <v>20</v>
      </c>
    </row>
    <row r="23" spans="1:9" ht="20.100000000000001" customHeight="1" x14ac:dyDescent="0.2">
      <c r="A23" s="74" t="s">
        <v>91</v>
      </c>
      <c r="B23" s="74" t="s">
        <v>84</v>
      </c>
      <c r="C23" s="53">
        <v>1189</v>
      </c>
      <c r="D23" s="53">
        <v>77205</v>
      </c>
      <c r="E23" s="53">
        <v>1508</v>
      </c>
      <c r="F23" s="49">
        <v>13919</v>
      </c>
      <c r="G23" s="41">
        <v>889477</v>
      </c>
      <c r="H23" s="41">
        <v>17721</v>
      </c>
      <c r="I23" s="85">
        <f t="shared" si="0"/>
        <v>10.75132625994695</v>
      </c>
    </row>
    <row r="24" spans="1:9" ht="20.100000000000001" customHeight="1" x14ac:dyDescent="0.2">
      <c r="A24" s="74" t="s">
        <v>92</v>
      </c>
      <c r="B24" s="74" t="s">
        <v>80</v>
      </c>
      <c r="C24" s="53">
        <v>1239</v>
      </c>
      <c r="D24" s="53">
        <v>6367</v>
      </c>
      <c r="E24" s="53">
        <v>1461</v>
      </c>
      <c r="F24" s="49">
        <v>0</v>
      </c>
      <c r="G24" s="41">
        <v>0</v>
      </c>
      <c r="H24" s="41">
        <v>0</v>
      </c>
      <c r="I24" s="85">
        <f t="shared" si="0"/>
        <v>-1</v>
      </c>
    </row>
    <row r="25" spans="1:9" ht="20.100000000000001" customHeight="1" x14ac:dyDescent="0.2">
      <c r="A25" s="74" t="s">
        <v>92</v>
      </c>
      <c r="B25" s="74" t="s">
        <v>84</v>
      </c>
      <c r="C25" s="53">
        <v>3183</v>
      </c>
      <c r="D25" s="53">
        <v>191779</v>
      </c>
      <c r="E25" s="53">
        <v>3782</v>
      </c>
      <c r="F25" s="49">
        <v>2740</v>
      </c>
      <c r="G25" s="41">
        <v>168454</v>
      </c>
      <c r="H25" s="41">
        <v>3345</v>
      </c>
      <c r="I25" s="85">
        <f t="shared" si="0"/>
        <v>-0.11554732945531465</v>
      </c>
    </row>
    <row r="26" spans="1:9" ht="20.100000000000001" customHeight="1" x14ac:dyDescent="0.2">
      <c r="A26" s="74" t="s">
        <v>146</v>
      </c>
      <c r="B26" s="74" t="s">
        <v>84</v>
      </c>
      <c r="C26" s="53">
        <v>42</v>
      </c>
      <c r="D26" s="53">
        <v>4354</v>
      </c>
      <c r="E26" s="53">
        <v>50</v>
      </c>
      <c r="F26" s="49">
        <v>0</v>
      </c>
      <c r="G26" s="41">
        <v>0</v>
      </c>
      <c r="H26" s="41">
        <v>0</v>
      </c>
      <c r="I26" s="85">
        <f t="shared" si="0"/>
        <v>-1</v>
      </c>
    </row>
    <row r="27" spans="1:9" ht="20.100000000000001" customHeight="1" x14ac:dyDescent="0.2">
      <c r="A27" s="74" t="s">
        <v>147</v>
      </c>
      <c r="B27" s="74" t="s">
        <v>84</v>
      </c>
      <c r="C27" s="53">
        <v>40</v>
      </c>
      <c r="D27" s="53">
        <v>3200</v>
      </c>
      <c r="E27" s="53">
        <v>51</v>
      </c>
      <c r="F27" s="49">
        <v>0</v>
      </c>
      <c r="G27" s="41">
        <v>0</v>
      </c>
      <c r="H27" s="41">
        <v>0</v>
      </c>
      <c r="I27" s="85">
        <f t="shared" si="0"/>
        <v>-1</v>
      </c>
    </row>
    <row r="28" spans="1:9" ht="20.100000000000001" customHeight="1" x14ac:dyDescent="0.2">
      <c r="A28" s="74" t="s">
        <v>93</v>
      </c>
      <c r="B28" s="74" t="s">
        <v>80</v>
      </c>
      <c r="C28" s="53">
        <v>0</v>
      </c>
      <c r="D28" s="53">
        <v>0</v>
      </c>
      <c r="E28" s="53">
        <v>0</v>
      </c>
      <c r="F28" s="49">
        <v>21</v>
      </c>
      <c r="G28" s="41">
        <v>1176</v>
      </c>
      <c r="H28" s="41">
        <v>22</v>
      </c>
      <c r="I28" s="85" t="s">
        <v>76</v>
      </c>
    </row>
    <row r="29" spans="1:9" ht="20.100000000000001" customHeight="1" x14ac:dyDescent="0.2">
      <c r="A29" s="74" t="s">
        <v>93</v>
      </c>
      <c r="B29" s="74" t="s">
        <v>84</v>
      </c>
      <c r="C29" s="53">
        <v>0</v>
      </c>
      <c r="D29" s="53">
        <v>0</v>
      </c>
      <c r="E29" s="53">
        <v>0</v>
      </c>
      <c r="F29" s="49">
        <v>126</v>
      </c>
      <c r="G29" s="41">
        <v>13230</v>
      </c>
      <c r="H29" s="41">
        <v>135</v>
      </c>
      <c r="I29" s="85" t="s">
        <v>76</v>
      </c>
    </row>
    <row r="30" spans="1:9" ht="20.100000000000001" customHeight="1" x14ac:dyDescent="0.2">
      <c r="A30" s="74" t="s">
        <v>115</v>
      </c>
      <c r="B30" s="74" t="s">
        <v>80</v>
      </c>
      <c r="C30" s="53">
        <v>0</v>
      </c>
      <c r="D30" s="53">
        <v>0</v>
      </c>
      <c r="E30" s="53">
        <v>0</v>
      </c>
      <c r="F30" s="49">
        <v>42</v>
      </c>
      <c r="G30" s="41">
        <v>2352</v>
      </c>
      <c r="H30" s="41">
        <v>45</v>
      </c>
      <c r="I30" s="85" t="s">
        <v>76</v>
      </c>
    </row>
    <row r="31" spans="1:9" ht="20.100000000000001" customHeight="1" x14ac:dyDescent="0.2">
      <c r="A31" s="74" t="s">
        <v>115</v>
      </c>
      <c r="B31" s="74" t="s">
        <v>84</v>
      </c>
      <c r="C31" s="53">
        <v>1106</v>
      </c>
      <c r="D31" s="53">
        <v>117373</v>
      </c>
      <c r="E31" s="53">
        <v>1238</v>
      </c>
      <c r="F31" s="49">
        <v>1295</v>
      </c>
      <c r="G31" s="41">
        <v>137788</v>
      </c>
      <c r="H31" s="41">
        <v>1408</v>
      </c>
      <c r="I31" s="85">
        <f t="shared" si="0"/>
        <v>0.13731825525040386</v>
      </c>
    </row>
    <row r="32" spans="1:9" ht="20.100000000000001" customHeight="1" x14ac:dyDescent="0.2">
      <c r="A32" s="74" t="s">
        <v>95</v>
      </c>
      <c r="B32" s="74" t="s">
        <v>150</v>
      </c>
      <c r="C32" s="53">
        <v>240</v>
      </c>
      <c r="D32" s="53">
        <v>12784</v>
      </c>
      <c r="E32" s="53">
        <v>315</v>
      </c>
      <c r="F32" s="49">
        <v>0</v>
      </c>
      <c r="G32" s="41">
        <v>0</v>
      </c>
      <c r="H32" s="41">
        <v>0</v>
      </c>
      <c r="I32" s="85">
        <f t="shared" si="0"/>
        <v>-1</v>
      </c>
    </row>
    <row r="33" spans="1:9" ht="20.100000000000001" customHeight="1" x14ac:dyDescent="0.2">
      <c r="A33" s="74" t="s">
        <v>95</v>
      </c>
      <c r="B33" s="74" t="s">
        <v>80</v>
      </c>
      <c r="C33" s="53">
        <v>476</v>
      </c>
      <c r="D33" s="53">
        <v>31284</v>
      </c>
      <c r="E33" s="53">
        <v>482</v>
      </c>
      <c r="F33" s="49">
        <v>293</v>
      </c>
      <c r="G33" s="41">
        <v>17488</v>
      </c>
      <c r="H33" s="41">
        <v>307</v>
      </c>
      <c r="I33" s="85">
        <f t="shared" si="0"/>
        <v>-0.36307053941908712</v>
      </c>
    </row>
    <row r="34" spans="1:9" ht="20.100000000000001" customHeight="1" x14ac:dyDescent="0.2">
      <c r="A34" s="74" t="s">
        <v>95</v>
      </c>
      <c r="B34" s="74" t="s">
        <v>84</v>
      </c>
      <c r="C34" s="53">
        <v>407</v>
      </c>
      <c r="D34" s="53">
        <v>45808</v>
      </c>
      <c r="E34" s="53">
        <v>494</v>
      </c>
      <c r="F34" s="49">
        <v>615</v>
      </c>
      <c r="G34" s="41">
        <v>60323</v>
      </c>
      <c r="H34" s="41">
        <v>701</v>
      </c>
      <c r="I34" s="85">
        <f t="shared" si="0"/>
        <v>0.41902834008097167</v>
      </c>
    </row>
    <row r="35" spans="1:9" ht="20.100000000000001" customHeight="1" x14ac:dyDescent="0.2">
      <c r="A35" s="74" t="s">
        <v>95</v>
      </c>
      <c r="B35" s="74" t="s">
        <v>145</v>
      </c>
      <c r="C35" s="53">
        <v>60</v>
      </c>
      <c r="D35" s="53">
        <v>6000</v>
      </c>
      <c r="E35" s="53">
        <v>60</v>
      </c>
      <c r="F35" s="49">
        <v>80</v>
      </c>
      <c r="G35" s="41">
        <v>8000</v>
      </c>
      <c r="H35" s="41">
        <v>80</v>
      </c>
      <c r="I35" s="85">
        <f t="shared" si="0"/>
        <v>0.33333333333333331</v>
      </c>
    </row>
    <row r="36" spans="1:9" ht="20.100000000000001" customHeight="1" x14ac:dyDescent="0.2">
      <c r="A36" s="74" t="s">
        <v>153</v>
      </c>
      <c r="B36" s="74" t="s">
        <v>80</v>
      </c>
      <c r="C36" s="53">
        <v>0</v>
      </c>
      <c r="D36" s="53">
        <v>0</v>
      </c>
      <c r="E36" s="53">
        <v>0</v>
      </c>
      <c r="F36" s="49">
        <v>21</v>
      </c>
      <c r="G36" s="41">
        <v>1176</v>
      </c>
      <c r="H36" s="41">
        <v>22</v>
      </c>
      <c r="I36" s="85" t="s">
        <v>76</v>
      </c>
    </row>
    <row r="37" spans="1:9" ht="20.100000000000001" customHeight="1" x14ac:dyDescent="0.2">
      <c r="A37" s="74" t="s">
        <v>96</v>
      </c>
      <c r="B37" s="74" t="s">
        <v>80</v>
      </c>
      <c r="C37" s="53">
        <v>146</v>
      </c>
      <c r="D37" s="53">
        <v>9850</v>
      </c>
      <c r="E37" s="53">
        <v>150</v>
      </c>
      <c r="F37" s="49">
        <v>483</v>
      </c>
      <c r="G37" s="41">
        <v>27048</v>
      </c>
      <c r="H37" s="41">
        <v>514</v>
      </c>
      <c r="I37" s="85">
        <f t="shared" si="0"/>
        <v>2.4266666666666667</v>
      </c>
    </row>
    <row r="38" spans="1:9" ht="20.100000000000001" customHeight="1" x14ac:dyDescent="0.2">
      <c r="A38" s="74" t="s">
        <v>96</v>
      </c>
      <c r="B38" s="74" t="s">
        <v>84</v>
      </c>
      <c r="C38" s="53">
        <v>167</v>
      </c>
      <c r="D38" s="53">
        <v>12396</v>
      </c>
      <c r="E38" s="53">
        <v>210</v>
      </c>
      <c r="F38" s="49">
        <v>675</v>
      </c>
      <c r="G38" s="41">
        <v>44650</v>
      </c>
      <c r="H38" s="41">
        <v>875</v>
      </c>
      <c r="I38" s="85">
        <f t="shared" si="0"/>
        <v>3.1666666666666665</v>
      </c>
    </row>
    <row r="39" spans="1:9" ht="20.100000000000001" customHeight="1" x14ac:dyDescent="0.2">
      <c r="A39" s="74" t="s">
        <v>97</v>
      </c>
      <c r="B39" s="74" t="s">
        <v>84</v>
      </c>
      <c r="C39" s="53">
        <v>418</v>
      </c>
      <c r="D39" s="53">
        <v>43184</v>
      </c>
      <c r="E39" s="53">
        <v>479</v>
      </c>
      <c r="F39" s="49">
        <v>1513</v>
      </c>
      <c r="G39" s="41">
        <v>162136</v>
      </c>
      <c r="H39" s="41">
        <v>1688</v>
      </c>
      <c r="I39" s="85">
        <f t="shared" si="0"/>
        <v>2.5240083507306887</v>
      </c>
    </row>
    <row r="40" spans="1:9" ht="20.100000000000001" customHeight="1" x14ac:dyDescent="0.2">
      <c r="A40" s="74" t="s">
        <v>98</v>
      </c>
      <c r="B40" s="74" t="s">
        <v>150</v>
      </c>
      <c r="C40" s="53">
        <v>2420</v>
      </c>
      <c r="D40" s="53">
        <v>12660</v>
      </c>
      <c r="E40" s="53">
        <v>3260</v>
      </c>
      <c r="F40" s="49">
        <v>0</v>
      </c>
      <c r="G40" s="41">
        <v>0</v>
      </c>
      <c r="H40" s="41">
        <v>0</v>
      </c>
      <c r="I40" s="85">
        <f t="shared" si="0"/>
        <v>-1</v>
      </c>
    </row>
    <row r="41" spans="1:9" ht="20.100000000000001" customHeight="1" x14ac:dyDescent="0.2">
      <c r="A41" s="74" t="s">
        <v>98</v>
      </c>
      <c r="B41" s="74" t="s">
        <v>80</v>
      </c>
      <c r="C41" s="53">
        <v>3144</v>
      </c>
      <c r="D41" s="53">
        <v>210934</v>
      </c>
      <c r="E41" s="53">
        <v>3204</v>
      </c>
      <c r="F41" s="49">
        <v>3637</v>
      </c>
      <c r="G41" s="41">
        <v>256013</v>
      </c>
      <c r="H41" s="41">
        <v>3622</v>
      </c>
      <c r="I41" s="85">
        <f t="shared" si="0"/>
        <v>0.13046192259675407</v>
      </c>
    </row>
    <row r="42" spans="1:9" ht="20.100000000000001" customHeight="1" x14ac:dyDescent="0.2">
      <c r="A42" s="74" t="s">
        <v>98</v>
      </c>
      <c r="B42" s="74" t="s">
        <v>84</v>
      </c>
      <c r="C42" s="53">
        <v>7523</v>
      </c>
      <c r="D42" s="53">
        <v>679557</v>
      </c>
      <c r="E42" s="53">
        <v>8971</v>
      </c>
      <c r="F42" s="49">
        <v>9339</v>
      </c>
      <c r="G42" s="41">
        <v>835458</v>
      </c>
      <c r="H42" s="41">
        <v>11323</v>
      </c>
      <c r="I42" s="85">
        <f t="shared" si="0"/>
        <v>0.26217812952848069</v>
      </c>
    </row>
    <row r="43" spans="1:9" ht="20.100000000000001" customHeight="1" x14ac:dyDescent="0.2">
      <c r="A43" s="74" t="s">
        <v>98</v>
      </c>
      <c r="B43" s="74" t="s">
        <v>182</v>
      </c>
      <c r="C43" s="53">
        <v>220</v>
      </c>
      <c r="D43" s="53">
        <v>880</v>
      </c>
      <c r="E43" s="53">
        <v>212</v>
      </c>
      <c r="F43" s="49">
        <v>0</v>
      </c>
      <c r="G43" s="41">
        <v>0</v>
      </c>
      <c r="H43" s="41">
        <v>0</v>
      </c>
      <c r="I43" s="85">
        <f t="shared" si="0"/>
        <v>-1</v>
      </c>
    </row>
    <row r="44" spans="1:9" ht="20.100000000000001" customHeight="1" x14ac:dyDescent="0.2">
      <c r="A44" s="74" t="s">
        <v>98</v>
      </c>
      <c r="B44" s="74" t="s">
        <v>189</v>
      </c>
      <c r="C44" s="53">
        <v>0</v>
      </c>
      <c r="D44" s="53">
        <v>0</v>
      </c>
      <c r="E44" s="53">
        <v>0</v>
      </c>
      <c r="F44" s="49">
        <v>240</v>
      </c>
      <c r="G44" s="41">
        <v>960</v>
      </c>
      <c r="H44" s="41">
        <v>295</v>
      </c>
      <c r="I44" s="85" t="s">
        <v>76</v>
      </c>
    </row>
    <row r="45" spans="1:9" ht="20.100000000000001" customHeight="1" x14ac:dyDescent="0.2">
      <c r="A45" s="74" t="s">
        <v>98</v>
      </c>
      <c r="B45" s="74" t="s">
        <v>145</v>
      </c>
      <c r="C45" s="53">
        <v>60</v>
      </c>
      <c r="D45" s="53">
        <v>6000</v>
      </c>
      <c r="E45" s="53">
        <v>60</v>
      </c>
      <c r="F45" s="49">
        <v>80</v>
      </c>
      <c r="G45" s="41">
        <v>8000</v>
      </c>
      <c r="H45" s="41">
        <v>80</v>
      </c>
      <c r="I45" s="85">
        <f t="shared" si="0"/>
        <v>0.33333333333333331</v>
      </c>
    </row>
    <row r="46" spans="1:9" ht="20.100000000000001" customHeight="1" x14ac:dyDescent="0.2">
      <c r="A46" s="74" t="s">
        <v>99</v>
      </c>
      <c r="B46" s="74" t="s">
        <v>80</v>
      </c>
      <c r="C46" s="53">
        <v>483</v>
      </c>
      <c r="D46" s="53">
        <v>24997</v>
      </c>
      <c r="E46" s="53">
        <v>478</v>
      </c>
      <c r="F46" s="49">
        <v>293</v>
      </c>
      <c r="G46" s="41">
        <v>16408</v>
      </c>
      <c r="H46" s="41">
        <v>312</v>
      </c>
      <c r="I46" s="85">
        <f t="shared" si="0"/>
        <v>-0.34728033472803349</v>
      </c>
    </row>
    <row r="47" spans="1:9" ht="20.100000000000001" customHeight="1" x14ac:dyDescent="0.2">
      <c r="A47" s="74" t="s">
        <v>99</v>
      </c>
      <c r="B47" s="74" t="s">
        <v>84</v>
      </c>
      <c r="C47" s="53">
        <v>120</v>
      </c>
      <c r="D47" s="53">
        <v>13440</v>
      </c>
      <c r="E47" s="53">
        <v>143</v>
      </c>
      <c r="F47" s="49">
        <v>180</v>
      </c>
      <c r="G47" s="41">
        <v>20160</v>
      </c>
      <c r="H47" s="41">
        <v>206</v>
      </c>
      <c r="I47" s="85">
        <f t="shared" si="0"/>
        <v>0.44055944055944057</v>
      </c>
    </row>
    <row r="48" spans="1:9" ht="20.100000000000001" customHeight="1" x14ac:dyDescent="0.2">
      <c r="A48" s="74" t="s">
        <v>100</v>
      </c>
      <c r="B48" s="74" t="s">
        <v>150</v>
      </c>
      <c r="C48" s="53">
        <v>300</v>
      </c>
      <c r="D48" s="53">
        <v>5420</v>
      </c>
      <c r="E48" s="53">
        <v>402</v>
      </c>
      <c r="F48" s="49">
        <v>0</v>
      </c>
      <c r="G48" s="41">
        <v>0</v>
      </c>
      <c r="H48" s="41">
        <v>0</v>
      </c>
      <c r="I48" s="85">
        <f t="shared" si="0"/>
        <v>-1</v>
      </c>
    </row>
    <row r="49" spans="1:9" ht="20.100000000000001" customHeight="1" x14ac:dyDescent="0.2">
      <c r="A49" s="74" t="s">
        <v>100</v>
      </c>
      <c r="B49" s="74" t="s">
        <v>80</v>
      </c>
      <c r="C49" s="53">
        <v>1859</v>
      </c>
      <c r="D49" s="53">
        <v>106052</v>
      </c>
      <c r="E49" s="53">
        <v>1946</v>
      </c>
      <c r="F49" s="49">
        <v>1835</v>
      </c>
      <c r="G49" s="41">
        <v>105703</v>
      </c>
      <c r="H49" s="41">
        <v>1931</v>
      </c>
      <c r="I49" s="85">
        <f t="shared" si="0"/>
        <v>-7.7081192189105861E-3</v>
      </c>
    </row>
    <row r="50" spans="1:9" ht="20.100000000000001" customHeight="1" x14ac:dyDescent="0.2">
      <c r="A50" s="74" t="s">
        <v>100</v>
      </c>
      <c r="B50" s="74" t="s">
        <v>84</v>
      </c>
      <c r="C50" s="53">
        <v>1362</v>
      </c>
      <c r="D50" s="53">
        <v>95378</v>
      </c>
      <c r="E50" s="53">
        <v>1582</v>
      </c>
      <c r="F50" s="49">
        <v>2043</v>
      </c>
      <c r="G50" s="41">
        <v>143071</v>
      </c>
      <c r="H50" s="41">
        <v>2410</v>
      </c>
      <c r="I50" s="85">
        <f t="shared" si="0"/>
        <v>0.52338811630847026</v>
      </c>
    </row>
    <row r="51" spans="1:9" ht="20.100000000000001" customHeight="1" x14ac:dyDescent="0.2">
      <c r="A51" s="74" t="s">
        <v>101</v>
      </c>
      <c r="B51" s="74" t="s">
        <v>150</v>
      </c>
      <c r="C51" s="53">
        <v>140</v>
      </c>
      <c r="D51" s="53">
        <v>4203</v>
      </c>
      <c r="E51" s="53">
        <v>187</v>
      </c>
      <c r="F51" s="49">
        <v>0</v>
      </c>
      <c r="G51" s="41">
        <v>0</v>
      </c>
      <c r="H51" s="41">
        <v>0</v>
      </c>
      <c r="I51" s="85">
        <f t="shared" si="0"/>
        <v>-1</v>
      </c>
    </row>
    <row r="52" spans="1:9" ht="20.100000000000001" customHeight="1" x14ac:dyDescent="0.2">
      <c r="A52" s="74" t="s">
        <v>101</v>
      </c>
      <c r="B52" s="74" t="s">
        <v>80</v>
      </c>
      <c r="C52" s="53">
        <v>20</v>
      </c>
      <c r="D52" s="53">
        <v>1372</v>
      </c>
      <c r="E52" s="53">
        <v>19</v>
      </c>
      <c r="F52" s="49">
        <v>0</v>
      </c>
      <c r="G52" s="41">
        <v>0</v>
      </c>
      <c r="H52" s="41">
        <v>0</v>
      </c>
      <c r="I52" s="85">
        <f t="shared" si="0"/>
        <v>-1</v>
      </c>
    </row>
    <row r="53" spans="1:9" ht="20.100000000000001" customHeight="1" x14ac:dyDescent="0.2">
      <c r="A53" s="74" t="s">
        <v>101</v>
      </c>
      <c r="B53" s="74" t="s">
        <v>84</v>
      </c>
      <c r="C53" s="53">
        <v>63</v>
      </c>
      <c r="D53" s="53">
        <v>4725</v>
      </c>
      <c r="E53" s="53">
        <v>61</v>
      </c>
      <c r="F53" s="49">
        <v>63</v>
      </c>
      <c r="G53" s="41">
        <v>4725</v>
      </c>
      <c r="H53" s="41">
        <v>61</v>
      </c>
      <c r="I53" s="85">
        <f t="shared" si="0"/>
        <v>0</v>
      </c>
    </row>
    <row r="54" spans="1:9" ht="20.100000000000001" customHeight="1" x14ac:dyDescent="0.2">
      <c r="A54" s="74" t="s">
        <v>102</v>
      </c>
      <c r="B54" s="74" t="s">
        <v>80</v>
      </c>
      <c r="C54" s="53">
        <v>471</v>
      </c>
      <c r="D54" s="53">
        <v>26376</v>
      </c>
      <c r="E54" s="53">
        <v>501</v>
      </c>
      <c r="F54" s="49">
        <v>399</v>
      </c>
      <c r="G54" s="41">
        <v>22344</v>
      </c>
      <c r="H54" s="41">
        <v>425</v>
      </c>
      <c r="I54" s="85">
        <f t="shared" si="0"/>
        <v>-0.15169660678642716</v>
      </c>
    </row>
    <row r="55" spans="1:9" ht="20.100000000000001" customHeight="1" x14ac:dyDescent="0.2">
      <c r="A55" s="74" t="s">
        <v>102</v>
      </c>
      <c r="B55" s="74" t="s">
        <v>84</v>
      </c>
      <c r="C55" s="53">
        <v>1789</v>
      </c>
      <c r="D55" s="53">
        <v>124082</v>
      </c>
      <c r="E55" s="53">
        <v>2250</v>
      </c>
      <c r="F55" s="49">
        <v>2602</v>
      </c>
      <c r="G55" s="41">
        <v>189558</v>
      </c>
      <c r="H55" s="41">
        <v>3223</v>
      </c>
      <c r="I55" s="85">
        <f t="shared" si="0"/>
        <v>0.43244444444444446</v>
      </c>
    </row>
    <row r="56" spans="1:9" ht="20.100000000000001" customHeight="1" x14ac:dyDescent="0.2">
      <c r="A56" s="74" t="s">
        <v>103</v>
      </c>
      <c r="B56" s="74" t="s">
        <v>150</v>
      </c>
      <c r="C56" s="53">
        <v>80</v>
      </c>
      <c r="D56" s="53">
        <v>3920</v>
      </c>
      <c r="E56" s="53">
        <v>105</v>
      </c>
      <c r="F56" s="49">
        <v>0</v>
      </c>
      <c r="G56" s="41">
        <v>0</v>
      </c>
      <c r="H56" s="41">
        <v>0</v>
      </c>
      <c r="I56" s="85">
        <f t="shared" si="0"/>
        <v>-1</v>
      </c>
    </row>
    <row r="57" spans="1:9" ht="20.100000000000001" customHeight="1" x14ac:dyDescent="0.2">
      <c r="A57" s="74" t="s">
        <v>103</v>
      </c>
      <c r="B57" s="74" t="s">
        <v>84</v>
      </c>
      <c r="C57" s="53">
        <v>10287</v>
      </c>
      <c r="D57" s="53">
        <v>881292</v>
      </c>
      <c r="E57" s="53">
        <v>13008</v>
      </c>
      <c r="F57" s="49">
        <v>12402</v>
      </c>
      <c r="G57" s="41">
        <v>1086558</v>
      </c>
      <c r="H57" s="41">
        <v>15160</v>
      </c>
      <c r="I57" s="85">
        <f t="shared" si="0"/>
        <v>0.16543665436654367</v>
      </c>
    </row>
    <row r="58" spans="1:9" ht="20.100000000000001" customHeight="1" x14ac:dyDescent="0.2">
      <c r="A58" s="74" t="s">
        <v>103</v>
      </c>
      <c r="B58" s="74" t="s">
        <v>145</v>
      </c>
      <c r="C58" s="53">
        <v>20</v>
      </c>
      <c r="D58" s="53">
        <v>2000</v>
      </c>
      <c r="E58" s="53">
        <v>20</v>
      </c>
      <c r="F58" s="49">
        <v>100</v>
      </c>
      <c r="G58" s="41">
        <v>6120</v>
      </c>
      <c r="H58" s="41">
        <v>105</v>
      </c>
      <c r="I58" s="85">
        <f t="shared" si="0"/>
        <v>4.25</v>
      </c>
    </row>
    <row r="59" spans="1:9" ht="20.100000000000001" customHeight="1" x14ac:dyDescent="0.2">
      <c r="A59" s="74" t="s">
        <v>163</v>
      </c>
      <c r="B59" s="74" t="s">
        <v>84</v>
      </c>
      <c r="C59" s="53">
        <v>0</v>
      </c>
      <c r="D59" s="53">
        <v>0</v>
      </c>
      <c r="E59" s="53">
        <v>0</v>
      </c>
      <c r="F59" s="49">
        <v>21</v>
      </c>
      <c r="G59" s="41">
        <v>2205</v>
      </c>
      <c r="H59" s="41">
        <v>22</v>
      </c>
      <c r="I59" s="85" t="s">
        <v>76</v>
      </c>
    </row>
    <row r="60" spans="1:9" ht="20.100000000000001" customHeight="1" x14ac:dyDescent="0.2">
      <c r="A60" s="74" t="s">
        <v>104</v>
      </c>
      <c r="B60" s="74" t="s">
        <v>80</v>
      </c>
      <c r="C60" s="53">
        <v>0</v>
      </c>
      <c r="D60" s="53">
        <v>0</v>
      </c>
      <c r="E60" s="53">
        <v>0</v>
      </c>
      <c r="F60" s="49">
        <v>42</v>
      </c>
      <c r="G60" s="41">
        <v>2352</v>
      </c>
      <c r="H60" s="41">
        <v>45</v>
      </c>
      <c r="I60" s="85" t="s">
        <v>76</v>
      </c>
    </row>
    <row r="61" spans="1:9" ht="20.100000000000001" customHeight="1" x14ac:dyDescent="0.2">
      <c r="A61" s="74" t="s">
        <v>104</v>
      </c>
      <c r="B61" s="74" t="s">
        <v>84</v>
      </c>
      <c r="C61" s="53">
        <v>146</v>
      </c>
      <c r="D61" s="53">
        <v>15630</v>
      </c>
      <c r="E61" s="53">
        <v>168</v>
      </c>
      <c r="F61" s="49">
        <v>185</v>
      </c>
      <c r="G61" s="41">
        <v>20625</v>
      </c>
      <c r="H61" s="41">
        <v>210</v>
      </c>
      <c r="I61" s="85">
        <f t="shared" si="0"/>
        <v>0.25</v>
      </c>
    </row>
    <row r="62" spans="1:9" ht="20.100000000000001" customHeight="1" x14ac:dyDescent="0.2">
      <c r="A62" s="74" t="s">
        <v>105</v>
      </c>
      <c r="B62" s="74" t="s">
        <v>84</v>
      </c>
      <c r="C62" s="53">
        <v>203</v>
      </c>
      <c r="D62" s="53">
        <v>20466</v>
      </c>
      <c r="E62" s="53">
        <v>247</v>
      </c>
      <c r="F62" s="49">
        <v>103</v>
      </c>
      <c r="G62" s="41">
        <v>9910</v>
      </c>
      <c r="H62" s="41">
        <v>114</v>
      </c>
      <c r="I62" s="85">
        <f t="shared" si="0"/>
        <v>-0.53846153846153844</v>
      </c>
    </row>
    <row r="63" spans="1:9" ht="20.100000000000001" customHeight="1" x14ac:dyDescent="0.2">
      <c r="A63" s="74" t="s">
        <v>149</v>
      </c>
      <c r="B63" s="74" t="s">
        <v>84</v>
      </c>
      <c r="C63" s="53">
        <v>0</v>
      </c>
      <c r="D63" s="53">
        <v>0</v>
      </c>
      <c r="E63" s="53">
        <v>0</v>
      </c>
      <c r="F63" s="49">
        <v>21</v>
      </c>
      <c r="G63" s="41">
        <v>1953</v>
      </c>
      <c r="H63" s="41">
        <v>24</v>
      </c>
      <c r="I63" s="85" t="s">
        <v>76</v>
      </c>
    </row>
    <row r="64" spans="1:9" ht="20.100000000000001" customHeight="1" x14ac:dyDescent="0.2">
      <c r="A64" s="74" t="s">
        <v>106</v>
      </c>
      <c r="B64" s="74" t="s">
        <v>84</v>
      </c>
      <c r="C64" s="53">
        <v>273</v>
      </c>
      <c r="D64" s="53">
        <v>30316</v>
      </c>
      <c r="E64" s="53">
        <v>315</v>
      </c>
      <c r="F64" s="49">
        <v>651</v>
      </c>
      <c r="G64" s="41">
        <v>71995</v>
      </c>
      <c r="H64" s="41">
        <v>753</v>
      </c>
      <c r="I64" s="85">
        <f t="shared" si="0"/>
        <v>1.3904761904761904</v>
      </c>
    </row>
    <row r="65" spans="1:9" ht="20.100000000000001" customHeight="1" x14ac:dyDescent="0.2">
      <c r="A65" s="74" t="s">
        <v>180</v>
      </c>
      <c r="B65" s="74" t="s">
        <v>84</v>
      </c>
      <c r="C65" s="53">
        <v>189</v>
      </c>
      <c r="D65" s="53">
        <v>11340</v>
      </c>
      <c r="E65" s="53">
        <v>232</v>
      </c>
      <c r="F65" s="49">
        <v>0</v>
      </c>
      <c r="G65" s="41">
        <v>0</v>
      </c>
      <c r="H65" s="41">
        <v>0</v>
      </c>
      <c r="I65" s="85">
        <f t="shared" si="0"/>
        <v>-1</v>
      </c>
    </row>
    <row r="66" spans="1:9" ht="20.100000000000001" customHeight="1" x14ac:dyDescent="0.2">
      <c r="A66" s="74" t="s">
        <v>107</v>
      </c>
      <c r="B66" s="74" t="s">
        <v>150</v>
      </c>
      <c r="C66" s="53">
        <v>20</v>
      </c>
      <c r="D66" s="53">
        <v>40</v>
      </c>
      <c r="E66" s="53">
        <v>27</v>
      </c>
      <c r="F66" s="49">
        <v>99</v>
      </c>
      <c r="G66" s="41">
        <v>99</v>
      </c>
      <c r="H66" s="41">
        <v>134</v>
      </c>
      <c r="I66" s="85">
        <f t="shared" si="0"/>
        <v>3.9629629629629628</v>
      </c>
    </row>
    <row r="67" spans="1:9" ht="20.100000000000001" customHeight="1" x14ac:dyDescent="0.2">
      <c r="A67" s="74" t="s">
        <v>107</v>
      </c>
      <c r="B67" s="74" t="s">
        <v>80</v>
      </c>
      <c r="C67" s="53">
        <v>798</v>
      </c>
      <c r="D67" s="53">
        <v>44681</v>
      </c>
      <c r="E67" s="53">
        <v>849</v>
      </c>
      <c r="F67" s="49">
        <v>777</v>
      </c>
      <c r="G67" s="41">
        <v>43512</v>
      </c>
      <c r="H67" s="41">
        <v>827</v>
      </c>
      <c r="I67" s="85">
        <f t="shared" si="0"/>
        <v>-2.591283863368669E-2</v>
      </c>
    </row>
    <row r="68" spans="1:9" ht="20.100000000000001" customHeight="1" x14ac:dyDescent="0.2">
      <c r="A68" s="74" t="s">
        <v>108</v>
      </c>
      <c r="B68" s="74" t="s">
        <v>80</v>
      </c>
      <c r="C68" s="53">
        <v>123</v>
      </c>
      <c r="D68" s="53">
        <v>10128</v>
      </c>
      <c r="E68" s="53">
        <v>121</v>
      </c>
      <c r="F68" s="49">
        <v>42</v>
      </c>
      <c r="G68" s="41">
        <v>2352</v>
      </c>
      <c r="H68" s="41">
        <v>45</v>
      </c>
      <c r="I68" s="85">
        <f t="shared" si="0"/>
        <v>-0.62809917355371903</v>
      </c>
    </row>
    <row r="69" spans="1:9" ht="20.100000000000001" customHeight="1" x14ac:dyDescent="0.2">
      <c r="A69" s="74" t="s">
        <v>108</v>
      </c>
      <c r="B69" s="74" t="s">
        <v>84</v>
      </c>
      <c r="C69" s="53">
        <v>412</v>
      </c>
      <c r="D69" s="53">
        <v>39009</v>
      </c>
      <c r="E69" s="53">
        <v>460</v>
      </c>
      <c r="F69" s="49">
        <v>349</v>
      </c>
      <c r="G69" s="41">
        <v>37406</v>
      </c>
      <c r="H69" s="41">
        <v>395</v>
      </c>
      <c r="I69" s="85">
        <f t="shared" si="0"/>
        <v>-0.14130434782608695</v>
      </c>
    </row>
    <row r="70" spans="1:9" ht="20.100000000000001" customHeight="1" x14ac:dyDescent="0.2">
      <c r="A70" s="74" t="s">
        <v>109</v>
      </c>
      <c r="B70" s="74" t="s">
        <v>84</v>
      </c>
      <c r="C70" s="53">
        <v>81</v>
      </c>
      <c r="D70" s="53">
        <v>8925</v>
      </c>
      <c r="E70" s="53">
        <v>97</v>
      </c>
      <c r="F70" s="49">
        <v>60</v>
      </c>
      <c r="G70" s="41">
        <v>6720</v>
      </c>
      <c r="H70" s="41">
        <v>71</v>
      </c>
      <c r="I70" s="85">
        <f t="shared" si="0"/>
        <v>-0.26804123711340205</v>
      </c>
    </row>
    <row r="71" spans="1:9" ht="20.100000000000001" customHeight="1" x14ac:dyDescent="0.2">
      <c r="A71" s="74" t="s">
        <v>165</v>
      </c>
      <c r="B71" s="74" t="s">
        <v>84</v>
      </c>
      <c r="C71" s="53">
        <v>41</v>
      </c>
      <c r="D71" s="53">
        <v>2763</v>
      </c>
      <c r="E71" s="53">
        <v>55</v>
      </c>
      <c r="F71" s="49">
        <v>41</v>
      </c>
      <c r="G71" s="41">
        <v>2763</v>
      </c>
      <c r="H71" s="41">
        <v>55</v>
      </c>
      <c r="I71" s="85">
        <f t="shared" si="0"/>
        <v>0</v>
      </c>
    </row>
    <row r="72" spans="1:9" ht="20.100000000000001" customHeight="1" x14ac:dyDescent="0.2">
      <c r="A72" s="74" t="s">
        <v>110</v>
      </c>
      <c r="B72" s="74" t="s">
        <v>116</v>
      </c>
      <c r="C72" s="53">
        <v>0</v>
      </c>
      <c r="D72" s="53">
        <v>0</v>
      </c>
      <c r="E72" s="53">
        <v>0</v>
      </c>
      <c r="F72" s="49">
        <v>60</v>
      </c>
      <c r="G72" s="41">
        <v>3404</v>
      </c>
      <c r="H72" s="41">
        <v>57</v>
      </c>
      <c r="I72" s="85" t="s">
        <v>76</v>
      </c>
    </row>
    <row r="73" spans="1:9" ht="20.100000000000001" customHeight="1" x14ac:dyDescent="0.2">
      <c r="A73" s="74" t="s">
        <v>110</v>
      </c>
      <c r="B73" s="74" t="s">
        <v>77</v>
      </c>
      <c r="C73" s="53">
        <v>40</v>
      </c>
      <c r="D73" s="53">
        <v>4800</v>
      </c>
      <c r="E73" s="53">
        <v>46</v>
      </c>
      <c r="F73" s="49">
        <v>449</v>
      </c>
      <c r="G73" s="41">
        <v>54741</v>
      </c>
      <c r="H73" s="41">
        <v>493</v>
      </c>
      <c r="I73" s="85">
        <f t="shared" si="0"/>
        <v>9.7173913043478262</v>
      </c>
    </row>
    <row r="74" spans="1:9" ht="20.100000000000001" customHeight="1" x14ac:dyDescent="0.2">
      <c r="A74" s="74" t="s">
        <v>110</v>
      </c>
      <c r="B74" s="74" t="s">
        <v>78</v>
      </c>
      <c r="C74" s="53">
        <v>8</v>
      </c>
      <c r="D74" s="53">
        <v>960</v>
      </c>
      <c r="E74" s="53">
        <v>10</v>
      </c>
      <c r="F74" s="49">
        <v>0</v>
      </c>
      <c r="G74" s="41">
        <v>0</v>
      </c>
      <c r="H74" s="41">
        <v>0</v>
      </c>
      <c r="I74" s="85">
        <f t="shared" si="0"/>
        <v>-1</v>
      </c>
    </row>
    <row r="75" spans="1:9" ht="20.100000000000001" customHeight="1" x14ac:dyDescent="0.2">
      <c r="A75" s="74" t="s">
        <v>110</v>
      </c>
      <c r="B75" s="74" t="s">
        <v>151</v>
      </c>
      <c r="C75" s="53">
        <v>235</v>
      </c>
      <c r="D75" s="53">
        <v>28200</v>
      </c>
      <c r="E75" s="53">
        <v>282</v>
      </c>
      <c r="F75" s="49">
        <v>0</v>
      </c>
      <c r="G75" s="41">
        <v>0</v>
      </c>
      <c r="H75" s="41">
        <v>0</v>
      </c>
      <c r="I75" s="85">
        <f t="shared" si="0"/>
        <v>-1</v>
      </c>
    </row>
    <row r="76" spans="1:9" ht="20.100000000000001" customHeight="1" x14ac:dyDescent="0.2">
      <c r="A76" s="74" t="s">
        <v>110</v>
      </c>
      <c r="B76" s="74" t="s">
        <v>117</v>
      </c>
      <c r="C76" s="53">
        <v>0</v>
      </c>
      <c r="D76" s="53">
        <v>1821</v>
      </c>
      <c r="E76" s="53">
        <v>25</v>
      </c>
      <c r="F76" s="49">
        <v>780</v>
      </c>
      <c r="G76" s="41">
        <v>84380</v>
      </c>
      <c r="H76" s="41">
        <v>1181</v>
      </c>
      <c r="I76" s="85">
        <f t="shared" si="0"/>
        <v>46.24</v>
      </c>
    </row>
    <row r="77" spans="1:9" ht="20.100000000000001" customHeight="1" x14ac:dyDescent="0.2">
      <c r="A77" s="74" t="s">
        <v>110</v>
      </c>
      <c r="B77" s="74" t="s">
        <v>152</v>
      </c>
      <c r="C77" s="53">
        <v>1906</v>
      </c>
      <c r="D77" s="53">
        <v>121220</v>
      </c>
      <c r="E77" s="53">
        <v>2311</v>
      </c>
      <c r="F77" s="49">
        <v>300</v>
      </c>
      <c r="G77" s="41">
        <v>18936</v>
      </c>
      <c r="H77" s="41">
        <v>360</v>
      </c>
      <c r="I77" s="85">
        <f t="shared" si="0"/>
        <v>-0.84422327996538293</v>
      </c>
    </row>
    <row r="78" spans="1:9" ht="20.100000000000001" customHeight="1" x14ac:dyDescent="0.2">
      <c r="A78" s="74" t="s">
        <v>110</v>
      </c>
      <c r="B78" s="74" t="s">
        <v>179</v>
      </c>
      <c r="C78" s="53">
        <v>120</v>
      </c>
      <c r="D78" s="53">
        <v>13440</v>
      </c>
      <c r="E78" s="53">
        <v>148</v>
      </c>
      <c r="F78" s="49">
        <v>0</v>
      </c>
      <c r="G78" s="41">
        <v>0</v>
      </c>
      <c r="H78" s="41">
        <v>0</v>
      </c>
      <c r="I78" s="85">
        <f t="shared" si="0"/>
        <v>-1</v>
      </c>
    </row>
    <row r="79" spans="1:9" ht="20.100000000000001" customHeight="1" x14ac:dyDescent="0.2">
      <c r="A79" s="74" t="s">
        <v>110</v>
      </c>
      <c r="B79" s="74" t="s">
        <v>80</v>
      </c>
      <c r="C79" s="53">
        <v>1583</v>
      </c>
      <c r="D79" s="53">
        <v>84070</v>
      </c>
      <c r="E79" s="53">
        <v>1602</v>
      </c>
      <c r="F79" s="49">
        <v>2058</v>
      </c>
      <c r="G79" s="41">
        <v>112392</v>
      </c>
      <c r="H79" s="41">
        <v>2135</v>
      </c>
      <c r="I79" s="85">
        <f t="shared" si="0"/>
        <v>0.33270911360798999</v>
      </c>
    </row>
    <row r="80" spans="1:9" ht="20.100000000000001" customHeight="1" x14ac:dyDescent="0.2">
      <c r="A80" s="74" t="s">
        <v>110</v>
      </c>
      <c r="B80" s="74" t="s">
        <v>81</v>
      </c>
      <c r="C80" s="53">
        <v>73</v>
      </c>
      <c r="D80" s="53">
        <v>8760</v>
      </c>
      <c r="E80" s="53">
        <v>88</v>
      </c>
      <c r="F80" s="49">
        <v>0</v>
      </c>
      <c r="G80" s="41">
        <v>0</v>
      </c>
      <c r="H80" s="41">
        <v>0</v>
      </c>
      <c r="I80" s="85">
        <f t="shared" ref="I80:I91" si="1">+(H80-E80)/E80</f>
        <v>-1</v>
      </c>
    </row>
    <row r="81" spans="1:9" ht="20.100000000000001" customHeight="1" x14ac:dyDescent="0.2">
      <c r="A81" s="74" t="s">
        <v>110</v>
      </c>
      <c r="B81" s="74" t="s">
        <v>82</v>
      </c>
      <c r="C81" s="53">
        <v>20</v>
      </c>
      <c r="D81" s="53">
        <v>2400</v>
      </c>
      <c r="E81" s="53">
        <v>24</v>
      </c>
      <c r="F81" s="49">
        <v>0</v>
      </c>
      <c r="G81" s="41">
        <v>0</v>
      </c>
      <c r="H81" s="41">
        <v>0</v>
      </c>
      <c r="I81" s="85">
        <f t="shared" si="1"/>
        <v>-1</v>
      </c>
    </row>
    <row r="82" spans="1:9" ht="20.100000000000001" customHeight="1" x14ac:dyDescent="0.2">
      <c r="A82" s="74" t="s">
        <v>110</v>
      </c>
      <c r="B82" s="74" t="s">
        <v>83</v>
      </c>
      <c r="C82" s="53">
        <v>282</v>
      </c>
      <c r="D82" s="53">
        <v>35960</v>
      </c>
      <c r="E82" s="53">
        <v>333</v>
      </c>
      <c r="F82" s="49">
        <v>212</v>
      </c>
      <c r="G82" s="41">
        <v>25141</v>
      </c>
      <c r="H82" s="41">
        <v>231</v>
      </c>
      <c r="I82" s="85">
        <f t="shared" si="1"/>
        <v>-0.30630630630630629</v>
      </c>
    </row>
    <row r="83" spans="1:9" ht="20.100000000000001" customHeight="1" x14ac:dyDescent="0.2">
      <c r="A83" s="74" t="s">
        <v>110</v>
      </c>
      <c r="B83" s="74" t="s">
        <v>84</v>
      </c>
      <c r="C83" s="53">
        <v>35350</v>
      </c>
      <c r="D83" s="53">
        <v>2812108</v>
      </c>
      <c r="E83" s="53">
        <v>39122</v>
      </c>
      <c r="F83" s="49">
        <v>42223</v>
      </c>
      <c r="G83" s="41">
        <v>3453576</v>
      </c>
      <c r="H83" s="41">
        <v>45995</v>
      </c>
      <c r="I83" s="85">
        <f t="shared" si="1"/>
        <v>0.17568120239251572</v>
      </c>
    </row>
    <row r="84" spans="1:9" ht="20.100000000000001" customHeight="1" x14ac:dyDescent="0.2">
      <c r="A84" s="74" t="s">
        <v>110</v>
      </c>
      <c r="B84" s="74" t="s">
        <v>85</v>
      </c>
      <c r="C84" s="53">
        <v>1202</v>
      </c>
      <c r="D84" s="53">
        <v>132727</v>
      </c>
      <c r="E84" s="53">
        <v>1195</v>
      </c>
      <c r="F84" s="49">
        <v>680</v>
      </c>
      <c r="G84" s="41">
        <v>76356</v>
      </c>
      <c r="H84" s="41">
        <v>684</v>
      </c>
      <c r="I84" s="85">
        <f t="shared" si="1"/>
        <v>-0.42761506276150629</v>
      </c>
    </row>
    <row r="85" spans="1:9" ht="20.100000000000001" customHeight="1" x14ac:dyDescent="0.2">
      <c r="A85" s="74" t="s">
        <v>164</v>
      </c>
      <c r="B85" s="74" t="s">
        <v>84</v>
      </c>
      <c r="C85" s="53">
        <v>0</v>
      </c>
      <c r="D85" s="53">
        <v>0</v>
      </c>
      <c r="E85" s="53">
        <v>0</v>
      </c>
      <c r="F85" s="49">
        <v>21</v>
      </c>
      <c r="G85" s="41">
        <v>1323</v>
      </c>
      <c r="H85" s="41">
        <v>27</v>
      </c>
      <c r="I85" s="85" t="s">
        <v>76</v>
      </c>
    </row>
    <row r="86" spans="1:9" ht="20.100000000000001" customHeight="1" x14ac:dyDescent="0.2">
      <c r="A86" s="74" t="s">
        <v>181</v>
      </c>
      <c r="B86" s="74" t="s">
        <v>80</v>
      </c>
      <c r="C86" s="53">
        <v>21</v>
      </c>
      <c r="D86" s="53">
        <v>1176</v>
      </c>
      <c r="E86" s="53">
        <v>22</v>
      </c>
      <c r="F86" s="49">
        <v>0</v>
      </c>
      <c r="G86" s="41">
        <v>0</v>
      </c>
      <c r="H86" s="41">
        <v>0</v>
      </c>
      <c r="I86" s="85">
        <f t="shared" si="1"/>
        <v>-1</v>
      </c>
    </row>
    <row r="87" spans="1:9" ht="20.100000000000001" customHeight="1" x14ac:dyDescent="0.2">
      <c r="A87" s="74" t="s">
        <v>181</v>
      </c>
      <c r="B87" s="74" t="s">
        <v>84</v>
      </c>
      <c r="C87" s="53">
        <v>21</v>
      </c>
      <c r="D87" s="53">
        <v>2205</v>
      </c>
      <c r="E87" s="53">
        <v>22</v>
      </c>
      <c r="F87" s="49">
        <v>0</v>
      </c>
      <c r="G87" s="41">
        <v>0</v>
      </c>
      <c r="H87" s="41">
        <v>0</v>
      </c>
      <c r="I87" s="85">
        <f t="shared" si="1"/>
        <v>-1</v>
      </c>
    </row>
    <row r="88" spans="1:9" ht="20.100000000000001" customHeight="1" x14ac:dyDescent="0.2">
      <c r="A88" s="74" t="s">
        <v>111</v>
      </c>
      <c r="B88" s="74" t="s">
        <v>80</v>
      </c>
      <c r="C88" s="53">
        <v>124</v>
      </c>
      <c r="D88" s="53">
        <v>7504</v>
      </c>
      <c r="E88" s="53">
        <v>126</v>
      </c>
      <c r="F88" s="49">
        <v>124</v>
      </c>
      <c r="G88" s="41">
        <v>7504</v>
      </c>
      <c r="H88" s="41">
        <v>131</v>
      </c>
      <c r="I88" s="85">
        <f t="shared" si="1"/>
        <v>3.968253968253968E-2</v>
      </c>
    </row>
    <row r="89" spans="1:9" ht="20.100000000000001" customHeight="1" x14ac:dyDescent="0.2">
      <c r="A89" s="74" t="s">
        <v>111</v>
      </c>
      <c r="B89" s="74" t="s">
        <v>84</v>
      </c>
      <c r="C89" s="53">
        <v>181</v>
      </c>
      <c r="D89" s="53">
        <v>17805</v>
      </c>
      <c r="E89" s="53">
        <v>161</v>
      </c>
      <c r="F89" s="49">
        <v>202</v>
      </c>
      <c r="G89" s="41">
        <v>20010</v>
      </c>
      <c r="H89" s="41">
        <v>199</v>
      </c>
      <c r="I89" s="85">
        <f t="shared" si="1"/>
        <v>0.2360248447204969</v>
      </c>
    </row>
    <row r="90" spans="1:9" ht="20.100000000000001" customHeight="1" x14ac:dyDescent="0.2">
      <c r="A90" s="74" t="s">
        <v>112</v>
      </c>
      <c r="B90" s="74" t="s">
        <v>80</v>
      </c>
      <c r="C90" s="53">
        <v>1929</v>
      </c>
      <c r="D90" s="53">
        <v>110536</v>
      </c>
      <c r="E90" s="53">
        <v>1964</v>
      </c>
      <c r="F90" s="49">
        <v>642</v>
      </c>
      <c r="G90" s="41">
        <v>37852</v>
      </c>
      <c r="H90" s="41">
        <v>674</v>
      </c>
      <c r="I90" s="85">
        <f t="shared" si="1"/>
        <v>-0.65682281059063141</v>
      </c>
    </row>
    <row r="91" spans="1:9" ht="20.100000000000001" customHeight="1" x14ac:dyDescent="0.2">
      <c r="A91" s="74" t="s">
        <v>112</v>
      </c>
      <c r="B91" s="74" t="s">
        <v>84</v>
      </c>
      <c r="C91" s="53">
        <v>17988</v>
      </c>
      <c r="D91" s="53">
        <v>1275517</v>
      </c>
      <c r="E91" s="53">
        <v>22094</v>
      </c>
      <c r="F91" s="49">
        <v>22976</v>
      </c>
      <c r="G91" s="41">
        <v>1571595</v>
      </c>
      <c r="H91" s="41">
        <v>28292</v>
      </c>
      <c r="I91" s="85">
        <f t="shared" si="1"/>
        <v>0.28052865031230201</v>
      </c>
    </row>
    <row r="92" spans="1:9" ht="20.100000000000001" customHeight="1" x14ac:dyDescent="0.2">
      <c r="A92" s="59" t="s">
        <v>70</v>
      </c>
      <c r="B92" s="59"/>
      <c r="C92" s="55">
        <f t="shared" ref="C92:H92" si="2">SUM(C14:C91)</f>
        <v>103636</v>
      </c>
      <c r="D92" s="55">
        <f t="shared" si="2"/>
        <v>7707432</v>
      </c>
      <c r="E92" s="56">
        <f t="shared" si="2"/>
        <v>120089</v>
      </c>
      <c r="F92" s="57">
        <f t="shared" si="2"/>
        <v>130857</v>
      </c>
      <c r="G92" s="58">
        <f t="shared" si="2"/>
        <v>10090376</v>
      </c>
      <c r="H92" s="58">
        <f t="shared" si="2"/>
        <v>152081</v>
      </c>
      <c r="I92" s="86">
        <f>+(H92-E92)/E92</f>
        <v>0.26640241820649685</v>
      </c>
    </row>
    <row r="93" spans="1:9" s="28" customFormat="1" ht="20.100000000000001" customHeight="1" x14ac:dyDescent="0.2">
      <c r="A93" s="30"/>
      <c r="B93" s="30"/>
      <c r="C93" s="30"/>
      <c r="D93" s="30"/>
      <c r="E93" s="30"/>
      <c r="F93" s="30"/>
      <c r="G93" s="96" t="s">
        <v>86</v>
      </c>
      <c r="H93" s="96"/>
      <c r="I93" s="51">
        <f>+(F92-C92)/C92</f>
        <v>0.26265969354278434</v>
      </c>
    </row>
  </sheetData>
  <mergeCells count="3">
    <mergeCell ref="G93:H93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4 I21:I85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2024-07-01T21:47:33Z</cp:lastPrinted>
  <dcterms:created xsi:type="dcterms:W3CDTF">2000-02-12T15:57:40Z</dcterms:created>
  <dcterms:modified xsi:type="dcterms:W3CDTF">2025-01-06T15:22:52Z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