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531/"/>
    </mc:Choice>
  </mc:AlternateContent>
  <xr:revisionPtr revIDLastSave="1725" documentId="14_{D2070067-4F8D-4110-B6E6-2A153CB906F3}" xr6:coauthVersionLast="47" xr6:coauthVersionMax="47" xr10:uidLastSave="{F80DEC84-085E-47C1-912D-73103F07EC05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Buques!$A$1:$G$55</definedName>
    <definedName name="_xlnm.Print_Area" localSheetId="5">'esp x destino'!$A$1:$I$128</definedName>
    <definedName name="_xlnm.Print_Area" localSheetId="4">'especies y destinos'!$A$1:$H$90</definedName>
    <definedName name="_xlnm.Print_Area" localSheetId="0">Principal!$A$1:$G$58</definedName>
    <definedName name="Excel_BuiltIn__FilterDatabase" localSheetId="1">Buques!$A$13:$G$55</definedName>
    <definedName name="Excel_BuiltIn__FilterDatabase" localSheetId="2">exportadores!$B$13:$E$87</definedName>
    <definedName name="Excel_BuiltIn__FilterDatabase" localSheetId="3">'peras &amp; manzanas'!$B$13:$E$50</definedName>
    <definedName name="Excel_BuiltIn__FilterDatabase_2">Buques!$A$13:$G$55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destino'!$A$15:$I$128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destinos'!$41:$42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5" i="6" l="1"/>
  <c r="I124" i="6"/>
  <c r="I123" i="6"/>
  <c r="I122" i="6"/>
  <c r="I121" i="6"/>
  <c r="I119" i="6"/>
  <c r="I118" i="6"/>
  <c r="I117" i="6"/>
  <c r="I116" i="6"/>
  <c r="I115" i="6"/>
  <c r="I114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99" i="6"/>
  <c r="I96" i="6"/>
  <c r="I95" i="6"/>
  <c r="I94" i="6"/>
  <c r="I92" i="6"/>
  <c r="I91" i="6"/>
  <c r="I90" i="6"/>
  <c r="I89" i="6"/>
  <c r="I87" i="6"/>
  <c r="I86" i="6"/>
  <c r="I84" i="6"/>
  <c r="I83" i="6"/>
  <c r="I78" i="6"/>
  <c r="I76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4" i="6"/>
  <c r="I52" i="6"/>
  <c r="I51" i="6"/>
  <c r="I48" i="6"/>
  <c r="I47" i="6"/>
  <c r="I46" i="6"/>
  <c r="I45" i="6"/>
  <c r="I43" i="6"/>
  <c r="I42" i="6"/>
  <c r="I41" i="6"/>
  <c r="I39" i="6"/>
  <c r="I36" i="6"/>
  <c r="I35" i="6"/>
  <c r="I34" i="6"/>
  <c r="I32" i="6"/>
  <c r="I31" i="6"/>
  <c r="I30" i="6"/>
  <c r="I28" i="6"/>
  <c r="I27" i="6"/>
  <c r="I26" i="6"/>
  <c r="I25" i="6"/>
  <c r="I23" i="6"/>
  <c r="I22" i="6"/>
  <c r="I20" i="6"/>
  <c r="I18" i="6"/>
  <c r="I17" i="6"/>
  <c r="H84" i="5"/>
  <c r="H74" i="5"/>
  <c r="H47" i="5"/>
  <c r="H88" i="5"/>
  <c r="H87" i="5"/>
  <c r="H86" i="5"/>
  <c r="H85" i="5"/>
  <c r="H83" i="5"/>
  <c r="H82" i="5"/>
  <c r="H81" i="5"/>
  <c r="H78" i="5"/>
  <c r="H77" i="5"/>
  <c r="H76" i="5"/>
  <c r="H75" i="5"/>
  <c r="H73" i="5"/>
  <c r="H71" i="5"/>
  <c r="H70" i="5"/>
  <c r="H67" i="5"/>
  <c r="H66" i="5"/>
  <c r="H65" i="5"/>
  <c r="H64" i="5"/>
  <c r="H63" i="5"/>
  <c r="H62" i="5"/>
  <c r="H61" i="5"/>
  <c r="H59" i="5"/>
  <c r="H57" i="5"/>
  <c r="H56" i="5"/>
  <c r="H54" i="5"/>
  <c r="H52" i="5"/>
  <c r="H51" i="5"/>
  <c r="H49" i="5"/>
  <c r="H48" i="5"/>
  <c r="H46" i="5"/>
  <c r="H43" i="5"/>
  <c r="H37" i="5"/>
  <c r="H36" i="5"/>
  <c r="H35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5" i="5"/>
  <c r="F50" i="7"/>
  <c r="F49" i="7"/>
  <c r="C51" i="7"/>
  <c r="D51" i="7"/>
  <c r="E51" i="7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C88" i="3"/>
  <c r="D88" i="3"/>
  <c r="E88" i="3"/>
  <c r="F55" i="2"/>
  <c r="E55" i="2"/>
  <c r="D55" i="2"/>
  <c r="H14" i="5" l="1"/>
  <c r="G89" i="5" l="1"/>
  <c r="F89" i="5"/>
  <c r="E89" i="5"/>
  <c r="D89" i="5"/>
  <c r="C89" i="5"/>
  <c r="B89" i="5"/>
  <c r="G38" i="5"/>
  <c r="F38" i="5"/>
  <c r="E38" i="5"/>
  <c r="D38" i="5"/>
  <c r="C38" i="5"/>
  <c r="B38" i="5"/>
  <c r="H127" i="6" l="1"/>
  <c r="D11" i="7" l="1"/>
  <c r="E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G127" i="6" l="1"/>
  <c r="F127" i="6"/>
  <c r="E127" i="6"/>
  <c r="I127" i="6" s="1"/>
  <c r="D127" i="6"/>
  <c r="C127" i="6"/>
  <c r="F11" i="6"/>
  <c r="E10" i="5"/>
  <c r="D11" i="3"/>
  <c r="I128" i="6" l="1"/>
  <c r="H90" i="5"/>
  <c r="H38" i="5"/>
  <c r="H39" i="5"/>
  <c r="H89" i="5"/>
</calcChain>
</file>

<file path=xl/sharedStrings.xml><?xml version="1.0" encoding="utf-8"?>
<sst xmlns="http://schemas.openxmlformats.org/spreadsheetml/2006/main" count="593" uniqueCount="232">
  <si>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</si>
  <si>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</si>
  <si>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</si>
  <si>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</si>
  <si>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</si>
  <si>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</si>
  <si>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</si>
  <si>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</si>
  <si>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</si>
  <si>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</si>
  <si>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</si>
  <si>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</si>
  <si>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</si>
  <si>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</si>
  <si>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</si>
  <si>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</si>
  <si>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</si>
  <si>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</si>
  <si>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</si>
  <si>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</si>
  <si>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</si>
  <si>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</si>
  <si>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</si>
  <si>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</si>
  <si>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</si>
  <si>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</si>
  <si>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</si>
  <si>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</si>
  <si>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</si>
  <si>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</si>
  <si>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</si>
  <si>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</si>
  <si>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</si>
  <si>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</si>
  <si>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</si>
  <si>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</si>
  <si>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</si>
  <si>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</si>
  <si>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</si>
  <si>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</si>
  <si>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</si>
  <si>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</si>
  <si>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</si>
  <si>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</si>
  <si>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</si>
  <si>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</si>
  <si>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</si>
  <si>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</si>
  <si>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</si>
  <si>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</si>
  <si>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</si>
  <si>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</si>
  <si>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</si>
  <si>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</si>
  <si>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</si>
  <si>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</si>
  <si>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</si>
  <si>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</si>
  <si>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</si>
  <si>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</si>
  <si>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</si>
  <si>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</si>
  <si>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</si>
  <si>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</si>
  <si>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</si>
  <si>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</si>
  <si>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</si>
  <si>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</si>
  <si>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</si>
  <si>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</si>
  <si>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</si>
  <si>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</si>
  <si>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</si>
  <si>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</si>
  <si>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</si>
  <si>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</si>
  <si>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</si>
  <si>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</si>
  <si>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</si>
  <si>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</si>
  <si>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</si>
  <si>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</si>
  <si>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</si>
  <si>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</si>
  <si>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</si>
  <si>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</si>
  <si>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</si>
  <si>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</si>
  <si>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</si>
  <si>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</si>
  <si>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</si>
  <si>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</si>
  <si>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</si>
  <si>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</si>
  <si>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</si>
  <si>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</si>
  <si>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</si>
  <si>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</si>
  <si>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</si>
  <si>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</si>
  <si>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</si>
  <si>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</si>
  <si>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</si>
  <si>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</si>
  <si>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</si>
  <si>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</si>
  <si>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</si>
  <si>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</si>
  <si>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</si>
  <si>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</si>
  <si>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</si>
  <si>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</si>
  <si>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</si>
  <si>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</si>
  <si>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</si>
  <si>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</si>
  <si>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</si>
  <si>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</si>
  <si>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</si>
  <si>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</si>
  <si>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</si>
  <si>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</si>
  <si>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</si>
  <si>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</si>
  <si>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</si>
  <si>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</si>
  <si>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</si>
  <si>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</si>
  <si>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</si>
  <si>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</si>
  <si>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</si>
  <si>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</si>
  <si>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</si>
  <si>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</si>
  <si>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</si>
  <si>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</si>
  <si>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</si>
  <si>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</si>
  <si>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</si>
  <si>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</si>
  <si>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</si>
  <si>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</si>
  <si>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</si>
  <si>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</si>
  <si>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</si>
  <si>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</si>
  <si>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</si>
  <si>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</si>
  <si>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</si>
  <si>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</si>
  <si>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</si>
  <si>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</si>
  <si>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</si>
  <si>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</si>
  <si>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</si>
  <si>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</si>
  <si>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</si>
  <si>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</si>
  <si>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</si>
  <si>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</si>
  <si>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</si>
  <si>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</si>
  <si>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</si>
  <si>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</si>
  <si>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</si>
  <si>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</si>
  <si>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</si>
  <si>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</si>
  <si>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</si>
  <si>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</si>
  <si>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</si>
  <si>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</si>
  <si>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</si>
  <si>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</si>
  <si>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</si>
  <si>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</si>
  <si>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</si>
  <si>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</si>
  <si>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</si>
  <si>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</si>
  <si>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</si>
  <si>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</si>
  <si>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</si>
  <si>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</si>
  <si>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</si>
  <si>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</si>
  <si>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</si>
  <si>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</si>
  <si>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</si>
  <si>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</si>
  <si>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</si>
  <si>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</si>
  <si>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</si>
  <si>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</si>
  <si>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</si>
  <si>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</si>
  <si>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</si>
  <si>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</si>
  <si>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</si>
  <si>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</si>
  <si>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</si>
  <si>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</si>
  <si>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</si>
  <si>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</si>
  <si>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</si>
  <si>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</si>
  <si>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31/05/2024</t>
    </r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</si>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</sst>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18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11" fillId="0" borderId="0" xfId="2" applyNumberFormat="1" applyFont="1" applyBorder="1" applyAlignment="1" applyProtection="1">
      <alignment horizontal="center"/>
    </xf>
    <xf numFmtId="1" fontId="9" fillId="0" borderId="0" xfId="0" applyNumberFormat="1" applyFont="1"/>
    <xf numFmtId="169" fontId="9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 applyAlignment="1">
      <alignment horizontal="left"/>
    </xf>
    <xf numFmtId="169" fontId="8" fillId="0" borderId="0" xfId="2" applyNumberFormat="1" applyFont="1" applyBorder="1" applyAlignment="1" applyProtection="1">
      <alignment horizontal="right"/>
    </xf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169" fontId="11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8" fillId="0" borderId="0" xfId="2" applyNumberFormat="1" applyFont="1" applyBorder="1" applyAlignment="1" applyProtection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0" fontId="47" fillId="0" borderId="0" xfId="0" applyFont="1" applyAlignment="1">
      <alignment vertical="center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3" fontId="33" fillId="0" borderId="0" xfId="0" applyNumberFormat="1" applyFont="1" applyAlignment="1">
      <alignment horizontal="right"/>
    </xf>
    <xf numFmtId="3" fontId="46" fillId="0" borderId="0" xfId="0" applyNumberFormat="1" applyFont="1"/>
    <xf numFmtId="166" fontId="34" fillId="0" borderId="0" xfId="0" applyNumberFormat="1" applyFont="1"/>
    <xf numFmtId="168" fontId="49" fillId="0" borderId="0" xfId="1" applyNumberFormat="1" applyFont="1"/>
    <xf numFmtId="3" fontId="34" fillId="0" borderId="0" xfId="0" applyNumberFormat="1" applyFont="1" applyAlignment="1">
      <alignment horizontal="right"/>
    </xf>
    <xf numFmtId="0" fontId="36" fillId="2" borderId="10" xfId="0" applyFont="1" applyFill="1" applyBorder="1" applyAlignment="1">
      <alignment horizontal="right" vertical="center"/>
    </xf>
    <xf numFmtId="168" fontId="36" fillId="2" borderId="10" xfId="1" applyNumberFormat="1" applyFont="1" applyFill="1" applyBorder="1" applyAlignment="1" applyProtection="1">
      <alignment vertical="center"/>
    </xf>
    <xf numFmtId="165" fontId="36" fillId="2" borderId="10" xfId="2" applyFont="1" applyFill="1" applyBorder="1" applyAlignment="1" applyProtection="1">
      <alignment vertical="center"/>
    </xf>
    <xf numFmtId="0" fontId="50" fillId="3" borderId="5" xfId="0" applyFont="1" applyFill="1" applyBorder="1" applyAlignment="1">
      <alignment horizontal="right" vertical="center"/>
    </xf>
    <xf numFmtId="3" fontId="25" fillId="0" borderId="11" xfId="0" applyNumberFormat="1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0" fontId="25" fillId="0" borderId="12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45" fillId="0" borderId="0" xfId="0" applyFont="1" applyFill="1" applyAlignment="1">
      <alignment vertical="center"/>
    </xf>
    <xf numFmtId="170" fontId="26" fillId="0" borderId="0" xfId="8" applyNumberFormat="1" applyFont="1" applyFill="1" applyBorder="1" applyAlignment="1" applyProtection="1">
      <alignment vertical="center"/>
    </xf>
    <xf numFmtId="169" fontId="35" fillId="0" borderId="0" xfId="7" applyNumberFormat="1" applyFont="1" applyFill="1" applyBorder="1" applyProtection="1"/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numFmt numFmtId="169" formatCode="0.00\ 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0</xdr:row>
      <xdr:rowOff>28575</xdr:rowOff>
    </xdr:from>
    <xdr:to>
      <xdr:col>2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</xdr:colOff>
      <xdr:row>0</xdr:row>
      <xdr:rowOff>24765</xdr:rowOff>
    </xdr:from>
    <xdr:to>
      <xdr:col>2</xdr:col>
      <xdr:colOff>427111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30480</xdr:rowOff>
    </xdr:from>
    <xdr:to>
      <xdr:col>2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A13:G55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8" totalsRowShown="0" headerRowDxfId="16" headerRowBorderDxfId="15" tableBorderDxfId="14"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0">
      <calculatedColumnFormula>+E14/$E$88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1" totalsRowShown="0" headerRowDxfId="13" headerRowBorderDxfId="12" tableBorderDxfId="11"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A13:H38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(+G14-D14)/D14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A42:H89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(+G43-D43)/D43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A15:I127" totalsRowShown="0" headerRowDxfId="4" headerRowBorderDxfId="3" tableBorderDxfId="2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1" dataCellStyle="Porcentual_bb-150609">
      <calculatedColumnFormula>(+H16-E16)/E16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104" t="s">
        <v>19</v>
      </c>
      <c r="B11" s="104"/>
      <c r="C11" s="104"/>
      <c r="D11" s="104"/>
      <c r="E11" s="104"/>
      <c r="F11" s="104"/>
      <c r="G11" s="104"/>
      <c r="H11" s="104"/>
    </row>
    <row r="13" spans="1:8" ht="15.75" x14ac:dyDescent="0.25">
      <c r="C13" s="106" t="s">
        <v>206</v>
      </c>
      <c r="D13" s="107"/>
      <c r="E13" s="107"/>
    </row>
    <row r="14" spans="1:8" x14ac:dyDescent="0.2">
      <c r="E14" s="1" t="s">
        <v>0</v>
      </c>
    </row>
    <row r="43" spans="1:7" ht="15.75" x14ac:dyDescent="0.25">
      <c r="A43" s="108" t="s">
        <v>20</v>
      </c>
      <c r="B43" s="108"/>
      <c r="C43" s="108"/>
      <c r="D43" s="108"/>
      <c r="E43" s="108"/>
      <c r="F43" s="108"/>
      <c r="G43" s="108"/>
    </row>
    <row r="44" spans="1:7" x14ac:dyDescent="0.2">
      <c r="A44" s="105" t="s">
        <v>1</v>
      </c>
      <c r="B44" s="105"/>
      <c r="C44" s="105"/>
      <c r="D44" s="105"/>
      <c r="E44" s="105"/>
      <c r="F44" s="105"/>
      <c r="G44" s="105"/>
    </row>
    <row r="45" spans="1:7" x14ac:dyDescent="0.2">
      <c r="A45" s="105" t="s">
        <v>2</v>
      </c>
      <c r="B45" s="105"/>
      <c r="C45" s="105"/>
      <c r="D45" s="105"/>
      <c r="E45" s="105"/>
      <c r="F45" s="105"/>
      <c r="G45" s="105"/>
    </row>
    <row r="46" spans="1:7" x14ac:dyDescent="0.2">
      <c r="A46" s="105" t="s">
        <v>3</v>
      </c>
      <c r="B46" s="105"/>
      <c r="C46" s="105"/>
      <c r="D46" s="105"/>
      <c r="E46" s="105"/>
      <c r="F46" s="105"/>
      <c r="G46" s="105"/>
    </row>
    <row r="47" spans="1:7" x14ac:dyDescent="0.2">
      <c r="A47" s="105" t="s">
        <v>4</v>
      </c>
      <c r="B47" s="105"/>
      <c r="C47" s="105"/>
      <c r="D47" s="105"/>
      <c r="E47" s="105"/>
      <c r="F47" s="105"/>
      <c r="G47" s="105"/>
    </row>
    <row r="48" spans="1:7" x14ac:dyDescent="0.2">
      <c r="A48" s="105" t="s">
        <v>5</v>
      </c>
      <c r="B48" s="105"/>
      <c r="C48" s="105"/>
      <c r="D48" s="105"/>
      <c r="E48" s="105"/>
      <c r="F48" s="105"/>
      <c r="G48" s="10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R62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6" style="1" customWidth="1"/>
    <col min="2" max="2" width="21.28515625" style="1" customWidth="1"/>
    <col min="3" max="3" width="11.7109375" style="1" customWidth="1"/>
    <col min="4" max="4" width="11.5703125" style="1" bestFit="1" customWidth="1"/>
    <col min="5" max="5" width="12.7109375" style="1" customWidth="1"/>
    <col min="6" max="6" width="12.140625" style="1" customWidth="1"/>
    <col min="7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8" ht="20.100000000000001" customHeight="1" x14ac:dyDescent="0.2">
      <c r="A10" s="109" t="s">
        <v>21</v>
      </c>
      <c r="B10" s="109"/>
      <c r="C10" s="109"/>
      <c r="D10" s="109"/>
      <c r="E10" s="109"/>
      <c r="F10" s="109"/>
      <c r="G10" s="109"/>
    </row>
    <row r="11" spans="1:8" x14ac:dyDescent="0.2">
      <c r="A11" s="45"/>
      <c r="B11" s="46"/>
      <c r="C11" s="46"/>
      <c r="D11" s="46"/>
      <c r="E11" s="110" t="str">
        <f>+Principal!C13</f>
        <v>datos al 31/05/2024</v>
      </c>
      <c r="F11" s="110"/>
      <c r="G11" s="110"/>
    </row>
    <row r="12" spans="1:8" x14ac:dyDescent="0.2">
      <c r="A12" s="45"/>
      <c r="B12" s="46"/>
      <c r="C12" s="46"/>
      <c r="D12" s="46"/>
      <c r="E12" s="47"/>
      <c r="F12" s="47"/>
      <c r="G12" s="47"/>
    </row>
    <row r="13" spans="1:8" s="50" customFormat="1" ht="16.5" customHeight="1" x14ac:dyDescent="0.2">
      <c r="A13" s="48" t="s">
        <v>6</v>
      </c>
      <c r="B13" s="49" t="s">
        <v>7</v>
      </c>
      <c r="C13" s="48" t="s">
        <v>8</v>
      </c>
      <c r="D13" s="48" t="s">
        <v>9</v>
      </c>
      <c r="E13" s="48" t="s">
        <v>10</v>
      </c>
      <c r="F13" s="48" t="s">
        <v>11</v>
      </c>
      <c r="G13" s="48" t="s">
        <v>12</v>
      </c>
    </row>
    <row r="14" spans="1:8" ht="16.5" customHeight="1" x14ac:dyDescent="0.2">
      <c r="A14" s="83">
        <v>1</v>
      </c>
      <c r="B14" s="84" t="s">
        <v>22</v>
      </c>
      <c r="C14" s="85">
        <v>45313</v>
      </c>
      <c r="D14" s="86">
        <v>0</v>
      </c>
      <c r="E14" s="86">
        <v>0</v>
      </c>
      <c r="F14" s="86">
        <v>0</v>
      </c>
      <c r="G14" s="87" t="s">
        <v>38</v>
      </c>
      <c r="H14" s="3"/>
    </row>
    <row r="15" spans="1:8" ht="16.5" customHeight="1" x14ac:dyDescent="0.2">
      <c r="A15" s="83">
        <v>2</v>
      </c>
      <c r="B15" s="84" t="s">
        <v>31</v>
      </c>
      <c r="C15" s="85">
        <v>45326</v>
      </c>
      <c r="D15" s="86">
        <v>3779</v>
      </c>
      <c r="E15" s="86">
        <v>290901</v>
      </c>
      <c r="F15" s="86">
        <v>4653</v>
      </c>
      <c r="G15" s="87" t="s">
        <v>39</v>
      </c>
      <c r="H15" s="3"/>
    </row>
    <row r="16" spans="1:8" ht="16.5" customHeight="1" x14ac:dyDescent="0.2">
      <c r="A16" s="83">
        <v>3</v>
      </c>
      <c r="B16" s="84" t="s">
        <v>37</v>
      </c>
      <c r="C16" s="85">
        <v>45326</v>
      </c>
      <c r="D16" s="86">
        <v>370</v>
      </c>
      <c r="E16" s="86">
        <v>21138</v>
      </c>
      <c r="F16" s="86">
        <v>557</v>
      </c>
      <c r="G16" s="87" t="s">
        <v>38</v>
      </c>
      <c r="H16" s="3"/>
    </row>
    <row r="17" spans="1:8" ht="16.5" customHeight="1" x14ac:dyDescent="0.2">
      <c r="A17" s="83">
        <v>4</v>
      </c>
      <c r="B17" s="84" t="s">
        <v>40</v>
      </c>
      <c r="C17" s="85">
        <v>45328</v>
      </c>
      <c r="D17" s="86">
        <v>0</v>
      </c>
      <c r="E17" s="86">
        <v>16</v>
      </c>
      <c r="F17" s="86">
        <v>288.26</v>
      </c>
      <c r="G17" s="87" t="s">
        <v>38</v>
      </c>
      <c r="H17" s="3"/>
    </row>
    <row r="18" spans="1:8" ht="16.5" customHeight="1" x14ac:dyDescent="0.2">
      <c r="A18" s="83">
        <v>5</v>
      </c>
      <c r="B18" s="84" t="s">
        <v>32</v>
      </c>
      <c r="C18" s="85">
        <v>45332</v>
      </c>
      <c r="D18" s="86">
        <v>4561</v>
      </c>
      <c r="E18" s="86">
        <v>357244</v>
      </c>
      <c r="F18" s="86">
        <v>5155</v>
      </c>
      <c r="G18" s="87" t="s">
        <v>39</v>
      </c>
      <c r="H18" s="3"/>
    </row>
    <row r="19" spans="1:8" ht="16.5" customHeight="1" x14ac:dyDescent="0.2">
      <c r="A19" s="83">
        <v>6</v>
      </c>
      <c r="B19" s="84" t="s">
        <v>33</v>
      </c>
      <c r="C19" s="85">
        <v>45333</v>
      </c>
      <c r="D19" s="86">
        <v>3557</v>
      </c>
      <c r="E19" s="86">
        <v>276295</v>
      </c>
      <c r="F19" s="86">
        <v>4362</v>
      </c>
      <c r="G19" s="87" t="s">
        <v>39</v>
      </c>
      <c r="H19" s="3"/>
    </row>
    <row r="20" spans="1:8" ht="16.5" customHeight="1" x14ac:dyDescent="0.2">
      <c r="A20" s="83">
        <v>7</v>
      </c>
      <c r="B20" s="84" t="s">
        <v>41</v>
      </c>
      <c r="C20" s="85">
        <v>45339</v>
      </c>
      <c r="D20" s="86">
        <v>0</v>
      </c>
      <c r="E20" s="86">
        <v>5334</v>
      </c>
      <c r="F20" s="86">
        <v>24907.99</v>
      </c>
      <c r="G20" s="87" t="s">
        <v>38</v>
      </c>
      <c r="H20" s="3"/>
    </row>
    <row r="21" spans="1:8" ht="16.5" customHeight="1" x14ac:dyDescent="0.2">
      <c r="A21" s="83">
        <v>8</v>
      </c>
      <c r="B21" s="84" t="s">
        <v>34</v>
      </c>
      <c r="C21" s="85">
        <v>45340</v>
      </c>
      <c r="D21" s="86">
        <v>4340</v>
      </c>
      <c r="E21" s="86">
        <v>337115</v>
      </c>
      <c r="F21" s="86">
        <v>5316</v>
      </c>
      <c r="G21" s="87" t="s">
        <v>39</v>
      </c>
      <c r="H21" s="3"/>
    </row>
    <row r="22" spans="1:8" ht="16.5" customHeight="1" x14ac:dyDescent="0.2">
      <c r="A22" s="83">
        <v>9</v>
      </c>
      <c r="B22" s="84" t="s">
        <v>42</v>
      </c>
      <c r="C22" s="85">
        <v>45341</v>
      </c>
      <c r="D22" s="86">
        <v>88</v>
      </c>
      <c r="E22" s="86">
        <v>20229</v>
      </c>
      <c r="F22" s="86">
        <v>331</v>
      </c>
      <c r="G22" s="87" t="s">
        <v>38</v>
      </c>
      <c r="H22" s="3"/>
    </row>
    <row r="23" spans="1:8" ht="16.5" customHeight="1" x14ac:dyDescent="0.2">
      <c r="A23" s="83">
        <v>10</v>
      </c>
      <c r="B23" s="84" t="s">
        <v>35</v>
      </c>
      <c r="C23" s="85">
        <v>45347</v>
      </c>
      <c r="D23" s="86">
        <v>5057</v>
      </c>
      <c r="E23" s="86">
        <v>396585</v>
      </c>
      <c r="F23" s="86">
        <v>6211</v>
      </c>
      <c r="G23" s="87" t="s">
        <v>39</v>
      </c>
      <c r="H23" s="3"/>
    </row>
    <row r="24" spans="1:8" ht="16.5" customHeight="1" x14ac:dyDescent="0.2">
      <c r="A24" s="83">
        <v>11</v>
      </c>
      <c r="B24" s="84" t="s">
        <v>36</v>
      </c>
      <c r="C24" s="85">
        <v>45350</v>
      </c>
      <c r="D24" s="86">
        <v>5130</v>
      </c>
      <c r="E24" s="86">
        <v>439913</v>
      </c>
      <c r="F24" s="86">
        <v>5842</v>
      </c>
      <c r="G24" s="87" t="s">
        <v>39</v>
      </c>
      <c r="H24" s="3"/>
    </row>
    <row r="25" spans="1:8" ht="16.5" customHeight="1" x14ac:dyDescent="0.2">
      <c r="A25" s="83">
        <v>12</v>
      </c>
      <c r="B25" s="84" t="s">
        <v>138</v>
      </c>
      <c r="C25" s="85">
        <v>45353</v>
      </c>
      <c r="D25" s="86">
        <v>5957</v>
      </c>
      <c r="E25" s="86">
        <v>450464</v>
      </c>
      <c r="F25" s="86">
        <v>7275</v>
      </c>
      <c r="G25" s="87" t="s">
        <v>39</v>
      </c>
      <c r="H25" s="3"/>
    </row>
    <row r="26" spans="1:8" ht="16.5" customHeight="1" x14ac:dyDescent="0.2">
      <c r="A26" s="83">
        <v>13</v>
      </c>
      <c r="B26" s="84" t="s">
        <v>139</v>
      </c>
      <c r="C26" s="85">
        <v>45360</v>
      </c>
      <c r="D26" s="86">
        <v>410</v>
      </c>
      <c r="E26" s="86">
        <v>22643</v>
      </c>
      <c r="F26" s="86">
        <v>644</v>
      </c>
      <c r="G26" s="87" t="s">
        <v>38</v>
      </c>
      <c r="H26" s="3"/>
    </row>
    <row r="27" spans="1:8" ht="16.5" customHeight="1" x14ac:dyDescent="0.2">
      <c r="A27" s="83">
        <v>14</v>
      </c>
      <c r="B27" s="84" t="s">
        <v>140</v>
      </c>
      <c r="C27" s="85">
        <v>45361</v>
      </c>
      <c r="D27" s="86">
        <v>6542</v>
      </c>
      <c r="E27" s="86">
        <v>511714</v>
      </c>
      <c r="F27" s="86">
        <v>7960</v>
      </c>
      <c r="G27" s="87" t="s">
        <v>39</v>
      </c>
      <c r="H27" s="3"/>
    </row>
    <row r="28" spans="1:8" ht="16.5" customHeight="1" x14ac:dyDescent="0.2">
      <c r="A28" s="83">
        <v>15</v>
      </c>
      <c r="B28" s="84" t="s">
        <v>141</v>
      </c>
      <c r="C28" s="85">
        <v>45368</v>
      </c>
      <c r="D28" s="86">
        <v>6194</v>
      </c>
      <c r="E28" s="86">
        <v>533193</v>
      </c>
      <c r="F28" s="86">
        <v>6898</v>
      </c>
      <c r="G28" s="87" t="s">
        <v>39</v>
      </c>
      <c r="H28" s="3"/>
    </row>
    <row r="29" spans="1:8" ht="16.5" customHeight="1" x14ac:dyDescent="0.2">
      <c r="A29" s="83">
        <v>16</v>
      </c>
      <c r="B29" s="84" t="s">
        <v>142</v>
      </c>
      <c r="C29" s="85">
        <v>45368</v>
      </c>
      <c r="D29" s="86">
        <v>6367</v>
      </c>
      <c r="E29" s="86">
        <v>493177</v>
      </c>
      <c r="F29" s="86">
        <v>7712</v>
      </c>
      <c r="G29" s="87" t="s">
        <v>39</v>
      </c>
      <c r="H29" s="3"/>
    </row>
    <row r="30" spans="1:8" ht="16.5" customHeight="1" x14ac:dyDescent="0.2">
      <c r="A30" s="83">
        <v>17</v>
      </c>
      <c r="B30" s="84" t="s">
        <v>143</v>
      </c>
      <c r="C30" s="85">
        <v>45375</v>
      </c>
      <c r="D30" s="86">
        <v>6557</v>
      </c>
      <c r="E30" s="86">
        <v>498847</v>
      </c>
      <c r="F30" s="86">
        <v>7864</v>
      </c>
      <c r="G30" s="87" t="s">
        <v>39</v>
      </c>
      <c r="H30" s="3"/>
    </row>
    <row r="31" spans="1:8" ht="16.5" customHeight="1" x14ac:dyDescent="0.2">
      <c r="A31" s="83">
        <v>18</v>
      </c>
      <c r="B31" s="84" t="s">
        <v>144</v>
      </c>
      <c r="C31" s="85">
        <v>45376</v>
      </c>
      <c r="D31" s="86">
        <v>877</v>
      </c>
      <c r="E31" s="86">
        <v>8901</v>
      </c>
      <c r="F31" s="86">
        <v>1170</v>
      </c>
      <c r="G31" s="87" t="s">
        <v>38</v>
      </c>
      <c r="H31" s="3"/>
    </row>
    <row r="32" spans="1:8" ht="16.5" customHeight="1" x14ac:dyDescent="0.2">
      <c r="A32" s="83">
        <v>19</v>
      </c>
      <c r="B32" s="84" t="s">
        <v>145</v>
      </c>
      <c r="C32" s="85">
        <v>45380</v>
      </c>
      <c r="D32" s="86">
        <v>6127</v>
      </c>
      <c r="E32" s="86">
        <v>515557</v>
      </c>
      <c r="F32" s="86">
        <v>6817</v>
      </c>
      <c r="G32" s="87" t="s">
        <v>39</v>
      </c>
      <c r="H32" s="3"/>
    </row>
    <row r="33" spans="1:8" ht="16.5" customHeight="1" x14ac:dyDescent="0.2">
      <c r="A33" s="83">
        <v>20</v>
      </c>
      <c r="B33" s="84" t="s">
        <v>146</v>
      </c>
      <c r="C33" s="85">
        <v>45382</v>
      </c>
      <c r="D33" s="86">
        <v>5108</v>
      </c>
      <c r="E33" s="86">
        <v>385200</v>
      </c>
      <c r="F33" s="86">
        <v>6169</v>
      </c>
      <c r="G33" s="87" t="s">
        <v>39</v>
      </c>
      <c r="H33" s="3"/>
    </row>
    <row r="34" spans="1:8" ht="16.5" customHeight="1" x14ac:dyDescent="0.2">
      <c r="A34" s="83">
        <v>21</v>
      </c>
      <c r="B34" s="84" t="s">
        <v>147</v>
      </c>
      <c r="C34" s="85">
        <v>45381</v>
      </c>
      <c r="D34" s="86">
        <v>0</v>
      </c>
      <c r="E34" s="86">
        <v>6667</v>
      </c>
      <c r="F34" s="86">
        <v>10000.5</v>
      </c>
      <c r="G34" s="87" t="s">
        <v>38</v>
      </c>
      <c r="H34" s="3"/>
    </row>
    <row r="35" spans="1:8" ht="16.5" customHeight="1" x14ac:dyDescent="0.2">
      <c r="A35" s="83">
        <v>22</v>
      </c>
      <c r="B35" s="84" t="s">
        <v>182</v>
      </c>
      <c r="C35" s="85">
        <v>45388</v>
      </c>
      <c r="D35" s="86">
        <v>336</v>
      </c>
      <c r="E35" s="86">
        <v>6354</v>
      </c>
      <c r="F35" s="86">
        <v>505</v>
      </c>
      <c r="G35" s="87" t="s">
        <v>38</v>
      </c>
      <c r="H35" s="3"/>
    </row>
    <row r="36" spans="1:8" ht="16.5" customHeight="1" x14ac:dyDescent="0.2">
      <c r="A36" s="83">
        <v>23</v>
      </c>
      <c r="B36" s="84" t="s">
        <v>183</v>
      </c>
      <c r="C36" s="85">
        <v>45389</v>
      </c>
      <c r="D36" s="86">
        <v>5036</v>
      </c>
      <c r="E36" s="86">
        <v>382062</v>
      </c>
      <c r="F36" s="86">
        <v>6062</v>
      </c>
      <c r="G36" s="87" t="s">
        <v>39</v>
      </c>
      <c r="H36" s="3"/>
    </row>
    <row r="37" spans="1:8" ht="16.5" customHeight="1" x14ac:dyDescent="0.2">
      <c r="A37" s="83">
        <v>24</v>
      </c>
      <c r="B37" s="84" t="s">
        <v>184</v>
      </c>
      <c r="C37" s="85">
        <v>45395</v>
      </c>
      <c r="D37" s="86">
        <v>4891</v>
      </c>
      <c r="E37" s="86">
        <v>391851</v>
      </c>
      <c r="F37" s="86">
        <v>5260</v>
      </c>
      <c r="G37" s="87" t="s">
        <v>39</v>
      </c>
      <c r="H37" s="3"/>
    </row>
    <row r="38" spans="1:8" ht="16.5" customHeight="1" x14ac:dyDescent="0.2">
      <c r="A38" s="83">
        <v>25</v>
      </c>
      <c r="B38" s="84" t="s">
        <v>185</v>
      </c>
      <c r="C38" s="85">
        <v>45396</v>
      </c>
      <c r="D38" s="86">
        <v>4414</v>
      </c>
      <c r="E38" s="86">
        <v>336316</v>
      </c>
      <c r="F38" s="86">
        <v>5302</v>
      </c>
      <c r="G38" s="87" t="s">
        <v>39</v>
      </c>
      <c r="H38" s="3"/>
    </row>
    <row r="39" spans="1:8" ht="16.5" customHeight="1" x14ac:dyDescent="0.2">
      <c r="A39" s="83">
        <v>26</v>
      </c>
      <c r="B39" s="84" t="s">
        <v>186</v>
      </c>
      <c r="C39" s="85">
        <v>45401</v>
      </c>
      <c r="D39" s="86">
        <v>1347</v>
      </c>
      <c r="E39" s="86">
        <v>26253</v>
      </c>
      <c r="F39" s="86">
        <v>1967</v>
      </c>
      <c r="G39" s="87" t="s">
        <v>38</v>
      </c>
      <c r="H39" s="3"/>
    </row>
    <row r="40" spans="1:8" ht="16.5" customHeight="1" x14ac:dyDescent="0.2">
      <c r="A40" s="83">
        <v>27</v>
      </c>
      <c r="B40" s="84" t="s">
        <v>187</v>
      </c>
      <c r="C40" s="85">
        <v>45402</v>
      </c>
      <c r="D40" s="86">
        <v>4332</v>
      </c>
      <c r="E40" s="86">
        <v>325941</v>
      </c>
      <c r="F40" s="86">
        <v>5114</v>
      </c>
      <c r="G40" s="87" t="s">
        <v>39</v>
      </c>
      <c r="H40" s="3"/>
    </row>
    <row r="41" spans="1:8" ht="16.5" customHeight="1" x14ac:dyDescent="0.2">
      <c r="A41" s="83">
        <v>28</v>
      </c>
      <c r="B41" s="84" t="s">
        <v>188</v>
      </c>
      <c r="C41" s="85">
        <v>45409</v>
      </c>
      <c r="D41" s="86">
        <v>3799</v>
      </c>
      <c r="E41" s="86">
        <v>269965</v>
      </c>
      <c r="F41" s="86">
        <v>4530</v>
      </c>
      <c r="G41" s="87" t="s">
        <v>39</v>
      </c>
      <c r="H41" s="3"/>
    </row>
    <row r="42" spans="1:8" ht="16.5" customHeight="1" x14ac:dyDescent="0.2">
      <c r="A42" s="83">
        <v>29</v>
      </c>
      <c r="B42" s="84" t="s">
        <v>189</v>
      </c>
      <c r="C42" s="85">
        <v>45411</v>
      </c>
      <c r="D42" s="86">
        <v>4964</v>
      </c>
      <c r="E42" s="86">
        <v>400701</v>
      </c>
      <c r="F42" s="86">
        <v>5291</v>
      </c>
      <c r="G42" s="87" t="s">
        <v>39</v>
      </c>
      <c r="H42" s="3"/>
    </row>
    <row r="43" spans="1:8" ht="16.5" customHeight="1" x14ac:dyDescent="0.2">
      <c r="A43" s="83">
        <v>30</v>
      </c>
      <c r="B43" s="84" t="s">
        <v>207</v>
      </c>
      <c r="C43" s="85">
        <v>45414</v>
      </c>
      <c r="D43" s="86">
        <v>0</v>
      </c>
      <c r="E43" s="86">
        <v>0</v>
      </c>
      <c r="F43" s="86">
        <v>48534</v>
      </c>
      <c r="G43" s="87" t="s">
        <v>38</v>
      </c>
      <c r="H43" s="3"/>
    </row>
    <row r="44" spans="1:8" ht="16.5" customHeight="1" x14ac:dyDescent="0.2">
      <c r="A44" s="83">
        <v>31</v>
      </c>
      <c r="B44" s="84" t="s">
        <v>208</v>
      </c>
      <c r="C44" s="85">
        <v>45416</v>
      </c>
      <c r="D44" s="86">
        <v>3424</v>
      </c>
      <c r="E44" s="86">
        <v>234942</v>
      </c>
      <c r="F44" s="86">
        <v>4052</v>
      </c>
      <c r="G44" s="87" t="s">
        <v>39</v>
      </c>
      <c r="H44" s="3"/>
    </row>
    <row r="45" spans="1:8" ht="16.5" customHeight="1" x14ac:dyDescent="0.2">
      <c r="A45" s="83">
        <v>32</v>
      </c>
      <c r="B45" s="84" t="s">
        <v>209</v>
      </c>
      <c r="C45" s="85">
        <v>45423</v>
      </c>
      <c r="D45" s="86">
        <v>1106</v>
      </c>
      <c r="E45" s="86">
        <v>76863</v>
      </c>
      <c r="F45" s="86">
        <v>2258</v>
      </c>
      <c r="G45" s="87" t="s">
        <v>38</v>
      </c>
      <c r="H45" s="3"/>
    </row>
    <row r="46" spans="1:8" ht="16.5" customHeight="1" x14ac:dyDescent="0.2">
      <c r="A46" s="83">
        <v>33</v>
      </c>
      <c r="B46" s="84" t="s">
        <v>210</v>
      </c>
      <c r="C46" s="85">
        <v>45424</v>
      </c>
      <c r="D46" s="86">
        <v>4031</v>
      </c>
      <c r="E46" s="86">
        <v>272281</v>
      </c>
      <c r="F46" s="86">
        <v>4694</v>
      </c>
      <c r="G46" s="87" t="s">
        <v>39</v>
      </c>
      <c r="H46" s="3"/>
    </row>
    <row r="47" spans="1:8" ht="16.5" customHeight="1" x14ac:dyDescent="0.2">
      <c r="A47" s="83">
        <v>34</v>
      </c>
      <c r="B47" s="84" t="s">
        <v>211</v>
      </c>
      <c r="C47" s="85">
        <v>45425</v>
      </c>
      <c r="D47" s="86">
        <v>0</v>
      </c>
      <c r="E47" s="86">
        <v>33</v>
      </c>
      <c r="F47" s="86">
        <v>350</v>
      </c>
      <c r="G47" s="87" t="s">
        <v>38</v>
      </c>
      <c r="H47" s="3"/>
    </row>
    <row r="48" spans="1:8" ht="16.5" customHeight="1" x14ac:dyDescent="0.2">
      <c r="A48" s="83">
        <v>35</v>
      </c>
      <c r="B48" s="84" t="s">
        <v>212</v>
      </c>
      <c r="C48" s="85">
        <v>45427</v>
      </c>
      <c r="D48" s="86">
        <v>5446</v>
      </c>
      <c r="E48" s="86">
        <v>441615</v>
      </c>
      <c r="F48" s="86">
        <v>5798</v>
      </c>
      <c r="G48" s="87" t="s">
        <v>39</v>
      </c>
      <c r="H48" s="3"/>
    </row>
    <row r="49" spans="1:18" ht="16.5" customHeight="1" x14ac:dyDescent="0.2">
      <c r="A49" s="83">
        <v>36</v>
      </c>
      <c r="B49" s="84" t="s">
        <v>213</v>
      </c>
      <c r="C49" s="85">
        <v>45430</v>
      </c>
      <c r="D49" s="86">
        <v>3729</v>
      </c>
      <c r="E49" s="86">
        <v>258299</v>
      </c>
      <c r="F49" s="86">
        <v>4365</v>
      </c>
      <c r="G49" s="87" t="s">
        <v>39</v>
      </c>
      <c r="H49" s="3"/>
    </row>
    <row r="50" spans="1:18" ht="16.5" customHeight="1" x14ac:dyDescent="0.2">
      <c r="A50" s="83">
        <v>37</v>
      </c>
      <c r="B50" s="84" t="s">
        <v>214</v>
      </c>
      <c r="C50" s="85">
        <v>45433</v>
      </c>
      <c r="D50" s="86">
        <v>0</v>
      </c>
      <c r="E50" s="86">
        <v>1569</v>
      </c>
      <c r="F50" s="86">
        <v>1346</v>
      </c>
      <c r="G50" s="87" t="s">
        <v>38</v>
      </c>
      <c r="H50" s="3"/>
    </row>
    <row r="51" spans="1:18" ht="16.5" customHeight="1" x14ac:dyDescent="0.2">
      <c r="A51" s="83">
        <v>38</v>
      </c>
      <c r="B51" s="84" t="s">
        <v>215</v>
      </c>
      <c r="C51" s="85">
        <v>45437</v>
      </c>
      <c r="D51" s="86">
        <v>2224</v>
      </c>
      <c r="E51" s="86">
        <v>102094</v>
      </c>
      <c r="F51" s="86">
        <v>3872</v>
      </c>
      <c r="G51" s="87" t="s">
        <v>38</v>
      </c>
      <c r="H51" s="3"/>
    </row>
    <row r="52" spans="1:18" ht="16.5" customHeight="1" x14ac:dyDescent="0.2">
      <c r="A52" s="83">
        <v>39</v>
      </c>
      <c r="B52" s="84" t="s">
        <v>216</v>
      </c>
      <c r="C52" s="85">
        <v>45437</v>
      </c>
      <c r="D52" s="86">
        <v>4294</v>
      </c>
      <c r="E52" s="86">
        <v>343184</v>
      </c>
      <c r="F52" s="86">
        <v>4599</v>
      </c>
      <c r="G52" s="87" t="s">
        <v>39</v>
      </c>
      <c r="H52" s="3"/>
    </row>
    <row r="53" spans="1:18" ht="16.5" customHeight="1" x14ac:dyDescent="0.2">
      <c r="A53" s="83">
        <v>40</v>
      </c>
      <c r="B53" s="84" t="s">
        <v>217</v>
      </c>
      <c r="C53" s="85">
        <v>45441</v>
      </c>
      <c r="D53" s="86">
        <v>0</v>
      </c>
      <c r="E53" s="86">
        <v>80</v>
      </c>
      <c r="F53" s="86">
        <v>1177</v>
      </c>
      <c r="G53" s="87" t="s">
        <v>38</v>
      </c>
      <c r="H53" s="3"/>
    </row>
    <row r="54" spans="1:18" ht="16.5" customHeight="1" x14ac:dyDescent="0.2">
      <c r="A54" s="83">
        <v>41</v>
      </c>
      <c r="B54" s="84" t="s">
        <v>218</v>
      </c>
      <c r="C54" s="85">
        <v>45441</v>
      </c>
      <c r="D54" s="86">
        <v>2340</v>
      </c>
      <c r="E54" s="86">
        <v>160662</v>
      </c>
      <c r="F54" s="86">
        <v>2746</v>
      </c>
      <c r="G54" s="87" t="s">
        <v>39</v>
      </c>
      <c r="H54" s="3"/>
    </row>
    <row r="55" spans="1:18" s="37" customFormat="1" ht="16.5" customHeight="1" x14ac:dyDescent="0.2">
      <c r="A55" s="34"/>
      <c r="B55" s="35"/>
      <c r="C55" s="57" t="s">
        <v>94</v>
      </c>
      <c r="D55" s="56">
        <f>SUM(D14:D54)</f>
        <v>126734</v>
      </c>
      <c r="E55" s="56">
        <f>SUM(E14:E54)</f>
        <v>9602198</v>
      </c>
      <c r="F55" s="57">
        <f>SUM(F14:F54)</f>
        <v>237954.75</v>
      </c>
      <c r="G55" s="57"/>
      <c r="H55" s="36"/>
      <c r="P55" s="38"/>
      <c r="Q55" s="38"/>
      <c r="R55" s="38"/>
    </row>
    <row r="57" spans="1:18" x14ac:dyDescent="0.2">
      <c r="D57" s="6"/>
      <c r="E57" s="6"/>
      <c r="F57" s="6"/>
    </row>
    <row r="58" spans="1:18" x14ac:dyDescent="0.2">
      <c r="D58" s="6"/>
      <c r="E58" s="6"/>
      <c r="F58" s="6"/>
    </row>
    <row r="59" spans="1:18" x14ac:dyDescent="0.2">
      <c r="E59" s="6"/>
    </row>
    <row r="62" spans="1:18" x14ac:dyDescent="0.2">
      <c r="F62" s="7"/>
      <c r="G62" s="7"/>
      <c r="H62" s="7"/>
    </row>
  </sheetData>
  <mergeCells count="2">
    <mergeCell ref="A10:G10"/>
    <mergeCell ref="E11:G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T88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9" t="s">
        <v>23</v>
      </c>
      <c r="C10" s="109"/>
      <c r="D10" s="109"/>
      <c r="E10" s="109"/>
      <c r="F10" s="109"/>
      <c r="G10" s="52"/>
      <c r="H10" s="52"/>
    </row>
    <row r="11" spans="2:17" x14ac:dyDescent="0.2">
      <c r="B11" s="2"/>
      <c r="C11" s="2"/>
      <c r="D11" s="111" t="str">
        <f>Principal!C13</f>
        <v>datos al 31/05/2024</v>
      </c>
      <c r="E11" s="111"/>
      <c r="F11" s="111"/>
    </row>
    <row r="12" spans="2:17" x14ac:dyDescent="0.2">
      <c r="B12" s="2"/>
      <c r="C12" s="2"/>
      <c r="D12" s="51"/>
      <c r="E12" s="51"/>
      <c r="F12" s="51"/>
    </row>
    <row r="13" spans="2:17" s="37" customFormat="1" ht="16.5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16.5" customHeight="1" x14ac:dyDescent="0.2">
      <c r="B14" s="80" t="s">
        <v>43</v>
      </c>
      <c r="C14" s="81">
        <v>17768</v>
      </c>
      <c r="D14" s="81">
        <v>1423188</v>
      </c>
      <c r="E14" s="81">
        <v>18981</v>
      </c>
      <c r="F14" s="82">
        <f t="shared" ref="F14:F45" si="0">+E14/$E$88</f>
        <v>0.12541046970287609</v>
      </c>
      <c r="I14" s="8"/>
      <c r="J14" s="9"/>
      <c r="K14" s="9"/>
      <c r="L14" s="9"/>
      <c r="N14" s="8"/>
      <c r="O14" s="9"/>
      <c r="P14" s="9"/>
      <c r="Q14" s="9"/>
    </row>
    <row r="15" spans="2:17" ht="16.5" customHeight="1" x14ac:dyDescent="0.2">
      <c r="B15" s="80" t="s">
        <v>44</v>
      </c>
      <c r="C15" s="81">
        <v>13786</v>
      </c>
      <c r="D15" s="81">
        <v>1069976</v>
      </c>
      <c r="E15" s="81">
        <v>16063</v>
      </c>
      <c r="F15" s="82">
        <f t="shared" si="0"/>
        <v>0.10613078208931556</v>
      </c>
      <c r="I15" s="8"/>
      <c r="J15" s="9"/>
      <c r="K15" s="9"/>
      <c r="L15" s="9"/>
      <c r="N15" s="8"/>
      <c r="O15" s="9"/>
      <c r="P15" s="9"/>
      <c r="Q15" s="9"/>
    </row>
    <row r="16" spans="2:17" ht="16.5" customHeight="1" x14ac:dyDescent="0.2">
      <c r="B16" s="80" t="s">
        <v>45</v>
      </c>
      <c r="C16" s="81">
        <v>11548</v>
      </c>
      <c r="D16" s="81">
        <v>910426</v>
      </c>
      <c r="E16" s="81">
        <v>13012</v>
      </c>
      <c r="F16" s="82">
        <f t="shared" si="0"/>
        <v>8.5972342435794935E-2</v>
      </c>
      <c r="I16" s="8"/>
      <c r="J16" s="9"/>
      <c r="K16" s="9"/>
      <c r="L16" s="9"/>
      <c r="N16" s="8"/>
      <c r="O16" s="9"/>
      <c r="P16" s="9"/>
      <c r="Q16" s="9"/>
    </row>
    <row r="17" spans="2:17" ht="16.5" customHeight="1" x14ac:dyDescent="0.2">
      <c r="B17" s="80" t="s">
        <v>51</v>
      </c>
      <c r="C17" s="81">
        <v>8465</v>
      </c>
      <c r="D17" s="81">
        <v>585216</v>
      </c>
      <c r="E17" s="81">
        <v>9800</v>
      </c>
      <c r="F17" s="82">
        <f t="shared" si="0"/>
        <v>6.4750150312848934E-2</v>
      </c>
      <c r="I17" s="8"/>
      <c r="J17" s="9"/>
      <c r="K17" s="9"/>
      <c r="L17" s="9"/>
      <c r="N17" s="8"/>
      <c r="O17" s="9"/>
      <c r="P17" s="9"/>
      <c r="Q17" s="9"/>
    </row>
    <row r="18" spans="2:17" ht="16.5" customHeight="1" x14ac:dyDescent="0.2">
      <c r="B18" s="80" t="s">
        <v>48</v>
      </c>
      <c r="C18" s="81">
        <v>7505</v>
      </c>
      <c r="D18" s="81">
        <v>545794</v>
      </c>
      <c r="E18" s="81">
        <v>8937</v>
      </c>
      <c r="F18" s="82">
        <f t="shared" si="0"/>
        <v>5.9048172790401122E-2</v>
      </c>
      <c r="I18" s="8"/>
      <c r="J18" s="9"/>
      <c r="K18" s="9"/>
      <c r="L18" s="9"/>
      <c r="N18" s="8"/>
      <c r="O18" s="9"/>
      <c r="P18" s="9"/>
      <c r="Q18" s="9"/>
    </row>
    <row r="19" spans="2:17" ht="16.5" customHeight="1" x14ac:dyDescent="0.2">
      <c r="B19" s="80" t="s">
        <v>49</v>
      </c>
      <c r="C19" s="81">
        <v>7319</v>
      </c>
      <c r="D19" s="81">
        <v>633960</v>
      </c>
      <c r="E19" s="81">
        <v>8749</v>
      </c>
      <c r="F19" s="82">
        <f t="shared" si="0"/>
        <v>5.7806027049705652E-2</v>
      </c>
      <c r="I19" s="8"/>
      <c r="J19" s="9"/>
      <c r="K19" s="9"/>
      <c r="L19" s="9"/>
      <c r="N19" s="8"/>
      <c r="O19" s="9"/>
      <c r="P19" s="9"/>
      <c r="Q19" s="9"/>
    </row>
    <row r="20" spans="2:17" ht="16.5" customHeight="1" x14ac:dyDescent="0.2">
      <c r="B20" s="80" t="s">
        <v>47</v>
      </c>
      <c r="C20" s="81">
        <v>6391</v>
      </c>
      <c r="D20" s="81">
        <v>484330</v>
      </c>
      <c r="E20" s="81">
        <v>7502</v>
      </c>
      <c r="F20" s="82">
        <f t="shared" si="0"/>
        <v>4.956690078030538E-2</v>
      </c>
      <c r="I20" s="8"/>
      <c r="J20" s="9"/>
      <c r="K20" s="9"/>
      <c r="L20" s="9"/>
      <c r="N20" s="8"/>
      <c r="O20" s="9"/>
      <c r="P20" s="9"/>
      <c r="Q20" s="9"/>
    </row>
    <row r="21" spans="2:17" ht="16.5" customHeight="1" x14ac:dyDescent="0.2">
      <c r="B21" s="80" t="s">
        <v>46</v>
      </c>
      <c r="C21" s="81">
        <v>6167</v>
      </c>
      <c r="D21" s="81">
        <v>509212</v>
      </c>
      <c r="E21" s="81">
        <v>7397</v>
      </c>
      <c r="F21" s="82">
        <f t="shared" si="0"/>
        <v>4.8873149169810573E-2</v>
      </c>
      <c r="I21" s="8"/>
      <c r="J21" s="9"/>
      <c r="K21" s="9"/>
      <c r="L21" s="9"/>
      <c r="N21" s="8"/>
      <c r="O21" s="9"/>
      <c r="P21" s="9"/>
      <c r="Q21" s="9"/>
    </row>
    <row r="22" spans="2:17" ht="16.5" customHeight="1" x14ac:dyDescent="0.2">
      <c r="B22" s="80" t="s">
        <v>52</v>
      </c>
      <c r="C22" s="81">
        <v>5283</v>
      </c>
      <c r="D22" s="81">
        <v>360808</v>
      </c>
      <c r="E22" s="81">
        <v>6593</v>
      </c>
      <c r="F22" s="82">
        <f t="shared" si="0"/>
        <v>4.3560993980878884E-2</v>
      </c>
      <c r="I22" s="8"/>
      <c r="J22" s="9"/>
      <c r="K22" s="9"/>
      <c r="L22" s="9"/>
      <c r="N22" s="8"/>
      <c r="O22" s="9"/>
      <c r="P22" s="9"/>
      <c r="Q22" s="9"/>
    </row>
    <row r="23" spans="2:17" ht="16.5" customHeight="1" x14ac:dyDescent="0.2">
      <c r="B23" s="80" t="s">
        <v>54</v>
      </c>
      <c r="C23" s="81">
        <v>5644</v>
      </c>
      <c r="D23" s="81">
        <v>452479</v>
      </c>
      <c r="E23" s="81">
        <v>6530</v>
      </c>
      <c r="F23" s="82">
        <f t="shared" si="0"/>
        <v>4.3144743014582002E-2</v>
      </c>
      <c r="I23" s="8"/>
      <c r="J23" s="9"/>
      <c r="K23" s="9"/>
      <c r="L23" s="9"/>
      <c r="N23" s="8"/>
      <c r="O23" s="9"/>
      <c r="P23" s="9"/>
      <c r="Q23" s="9"/>
    </row>
    <row r="24" spans="2:17" ht="16.5" customHeight="1" x14ac:dyDescent="0.2">
      <c r="B24" s="80" t="s">
        <v>80</v>
      </c>
      <c r="C24" s="81">
        <v>4445</v>
      </c>
      <c r="D24" s="81">
        <v>8333</v>
      </c>
      <c r="E24" s="81">
        <v>5900</v>
      </c>
      <c r="F24" s="82">
        <f t="shared" si="0"/>
        <v>3.8982233351613139E-2</v>
      </c>
      <c r="I24" s="8"/>
      <c r="J24" s="9"/>
      <c r="K24" s="9"/>
      <c r="L24" s="9"/>
      <c r="N24" s="8"/>
      <c r="O24" s="9"/>
      <c r="P24" s="9"/>
      <c r="Q24" s="9"/>
    </row>
    <row r="25" spans="2:17" ht="16.5" customHeight="1" x14ac:dyDescent="0.2">
      <c r="B25" s="80" t="s">
        <v>57</v>
      </c>
      <c r="C25" s="81">
        <v>4448</v>
      </c>
      <c r="D25" s="81">
        <v>417711</v>
      </c>
      <c r="E25" s="81">
        <v>5387</v>
      </c>
      <c r="F25" s="82">
        <f t="shared" si="0"/>
        <v>3.5592761197481351E-2</v>
      </c>
      <c r="I25" s="8"/>
      <c r="J25" s="9"/>
      <c r="K25" s="9"/>
      <c r="L25" s="9"/>
      <c r="N25" s="8"/>
      <c r="O25" s="9"/>
      <c r="P25" s="9"/>
      <c r="Q25" s="9"/>
    </row>
    <row r="26" spans="2:17" ht="16.5" customHeight="1" x14ac:dyDescent="0.2">
      <c r="B26" s="80" t="s">
        <v>50</v>
      </c>
      <c r="C26" s="81">
        <v>3265</v>
      </c>
      <c r="D26" s="81">
        <v>210261</v>
      </c>
      <c r="E26" s="81">
        <v>4075</v>
      </c>
      <c r="F26" s="82">
        <f t="shared" si="0"/>
        <v>2.692416964539382E-2</v>
      </c>
      <c r="I26" s="8"/>
      <c r="J26" s="9"/>
      <c r="K26" s="9"/>
      <c r="L26" s="9"/>
      <c r="N26" s="8"/>
      <c r="O26" s="9"/>
      <c r="P26" s="9"/>
      <c r="Q26" s="9"/>
    </row>
    <row r="27" spans="2:17" ht="16.5" customHeight="1" x14ac:dyDescent="0.2">
      <c r="B27" s="80" t="s">
        <v>56</v>
      </c>
      <c r="C27" s="81">
        <v>3285</v>
      </c>
      <c r="D27" s="81">
        <v>270647</v>
      </c>
      <c r="E27" s="81">
        <v>3772</v>
      </c>
      <c r="F27" s="82">
        <f t="shared" si="0"/>
        <v>2.4922200712251652E-2</v>
      </c>
      <c r="I27" s="8"/>
      <c r="J27" s="9"/>
      <c r="K27" s="9"/>
      <c r="L27" s="9"/>
      <c r="N27" s="8"/>
      <c r="O27" s="9"/>
      <c r="P27" s="9"/>
      <c r="Q27" s="9"/>
    </row>
    <row r="28" spans="2:17" ht="16.5" customHeight="1" x14ac:dyDescent="0.2">
      <c r="B28" s="80" t="s">
        <v>55</v>
      </c>
      <c r="C28" s="81">
        <v>2867</v>
      </c>
      <c r="D28" s="81">
        <v>195688</v>
      </c>
      <c r="E28" s="81">
        <v>3514</v>
      </c>
      <c r="F28" s="82">
        <f t="shared" si="0"/>
        <v>2.3217553897892977E-2</v>
      </c>
      <c r="I28" s="8"/>
      <c r="J28" s="9"/>
      <c r="K28" s="9"/>
      <c r="L28" s="9"/>
      <c r="N28" s="8"/>
      <c r="O28" s="9"/>
      <c r="P28" s="9"/>
      <c r="Q28" s="9"/>
    </row>
    <row r="29" spans="2:17" ht="16.5" customHeight="1" x14ac:dyDescent="0.2">
      <c r="B29" s="80" t="s">
        <v>58</v>
      </c>
      <c r="C29" s="81">
        <v>2313</v>
      </c>
      <c r="D29" s="81">
        <v>138780</v>
      </c>
      <c r="E29" s="81">
        <v>3483</v>
      </c>
      <c r="F29" s="82">
        <f t="shared" si="0"/>
        <v>2.3012731993842128E-2</v>
      </c>
      <c r="I29" s="8"/>
      <c r="J29" s="9"/>
      <c r="K29" s="9"/>
      <c r="L29" s="9"/>
      <c r="N29" s="8"/>
      <c r="O29" s="9"/>
      <c r="P29" s="9"/>
      <c r="Q29" s="9"/>
    </row>
    <row r="30" spans="2:17" ht="16.5" customHeight="1" x14ac:dyDescent="0.2">
      <c r="B30" s="80" t="s">
        <v>53</v>
      </c>
      <c r="C30" s="81">
        <v>2555</v>
      </c>
      <c r="D30" s="81">
        <v>188081</v>
      </c>
      <c r="E30" s="81">
        <v>3170</v>
      </c>
      <c r="F30" s="82">
        <f t="shared" si="0"/>
        <v>2.0944691478748077E-2</v>
      </c>
      <c r="I30" s="8"/>
      <c r="J30" s="9"/>
      <c r="K30" s="9"/>
      <c r="L30" s="9"/>
      <c r="N30" s="8"/>
      <c r="O30" s="9"/>
      <c r="P30" s="9"/>
      <c r="Q30" s="9"/>
    </row>
    <row r="31" spans="2:17" ht="16.5" customHeight="1" x14ac:dyDescent="0.2">
      <c r="B31" s="80" t="s">
        <v>59</v>
      </c>
      <c r="C31" s="81">
        <v>2024</v>
      </c>
      <c r="D31" s="81">
        <v>145785</v>
      </c>
      <c r="E31" s="81">
        <v>2491</v>
      </c>
      <c r="F31" s="82">
        <f t="shared" si="0"/>
        <v>1.6458431064214969E-2</v>
      </c>
      <c r="I31" s="8"/>
      <c r="J31" s="9"/>
      <c r="K31" s="9"/>
      <c r="L31" s="9"/>
      <c r="N31" s="8"/>
      <c r="O31" s="9"/>
      <c r="P31" s="9"/>
      <c r="Q31" s="9"/>
    </row>
    <row r="32" spans="2:17" ht="16.5" customHeight="1" x14ac:dyDescent="0.2">
      <c r="B32" s="80" t="s">
        <v>60</v>
      </c>
      <c r="C32" s="81">
        <v>1374</v>
      </c>
      <c r="D32" s="81">
        <v>100348</v>
      </c>
      <c r="E32" s="81">
        <v>1666</v>
      </c>
      <c r="F32" s="82">
        <f t="shared" si="0"/>
        <v>1.100752555318432E-2</v>
      </c>
      <c r="I32" s="8"/>
      <c r="J32" s="9"/>
      <c r="K32" s="9"/>
      <c r="L32" s="9"/>
      <c r="N32" s="8"/>
      <c r="O32" s="9"/>
      <c r="P32" s="9"/>
      <c r="Q32" s="9"/>
    </row>
    <row r="33" spans="2:17" ht="16.5" customHeight="1" x14ac:dyDescent="0.2">
      <c r="B33" s="80" t="s">
        <v>62</v>
      </c>
      <c r="C33" s="81">
        <v>1134</v>
      </c>
      <c r="D33" s="81">
        <v>71134</v>
      </c>
      <c r="E33" s="81">
        <v>1455</v>
      </c>
      <c r="F33" s="82">
        <f t="shared" si="0"/>
        <v>9.6134151739995111E-3</v>
      </c>
      <c r="I33" s="8"/>
      <c r="J33" s="9"/>
      <c r="K33" s="9"/>
      <c r="L33" s="9"/>
      <c r="N33" s="8"/>
      <c r="O33" s="9"/>
      <c r="P33" s="9"/>
      <c r="Q33" s="9"/>
    </row>
    <row r="34" spans="2:17" ht="16.5" customHeight="1" x14ac:dyDescent="0.2">
      <c r="B34" s="80" t="s">
        <v>61</v>
      </c>
      <c r="C34" s="81">
        <v>1085</v>
      </c>
      <c r="D34" s="81">
        <v>96208</v>
      </c>
      <c r="E34" s="81">
        <v>1200</v>
      </c>
      <c r="F34" s="82">
        <f t="shared" si="0"/>
        <v>7.9285898342264013E-3</v>
      </c>
      <c r="I34" s="8"/>
      <c r="J34" s="9"/>
      <c r="K34" s="9"/>
      <c r="L34" s="9"/>
      <c r="N34" s="8"/>
      <c r="O34" s="9"/>
      <c r="P34" s="9"/>
      <c r="Q34" s="9"/>
    </row>
    <row r="35" spans="2:17" ht="16.5" customHeight="1" x14ac:dyDescent="0.2">
      <c r="B35" s="80" t="s">
        <v>190</v>
      </c>
      <c r="C35" s="81">
        <v>0</v>
      </c>
      <c r="D35" s="81">
        <v>84343</v>
      </c>
      <c r="E35" s="81">
        <v>1170</v>
      </c>
      <c r="F35" s="82">
        <f t="shared" si="0"/>
        <v>7.7303750883707407E-3</v>
      </c>
      <c r="I35" s="8"/>
      <c r="J35" s="9"/>
      <c r="K35" s="9"/>
      <c r="L35" s="9"/>
      <c r="N35" s="8"/>
      <c r="O35" s="9"/>
      <c r="P35" s="9"/>
      <c r="Q35" s="9"/>
    </row>
    <row r="36" spans="2:17" ht="16.5" customHeight="1" x14ac:dyDescent="0.2">
      <c r="B36" s="80" t="s">
        <v>67</v>
      </c>
      <c r="C36" s="81">
        <v>825</v>
      </c>
      <c r="D36" s="81">
        <v>51577</v>
      </c>
      <c r="E36" s="81">
        <v>1028</v>
      </c>
      <c r="F36" s="82">
        <f t="shared" si="0"/>
        <v>6.7921586246539505E-3</v>
      </c>
      <c r="I36" s="8"/>
      <c r="J36" s="9"/>
      <c r="K36" s="9"/>
      <c r="L36" s="9"/>
      <c r="N36" s="8"/>
      <c r="O36" s="9"/>
      <c r="P36" s="9"/>
      <c r="Q36" s="9"/>
    </row>
    <row r="37" spans="2:17" ht="16.5" customHeight="1" x14ac:dyDescent="0.2">
      <c r="B37" s="80" t="s">
        <v>63</v>
      </c>
      <c r="C37" s="81">
        <v>864</v>
      </c>
      <c r="D37" s="81">
        <v>57542</v>
      </c>
      <c r="E37" s="81">
        <v>1018</v>
      </c>
      <c r="F37" s="82">
        <f t="shared" si="0"/>
        <v>6.7260870427020636E-3</v>
      </c>
      <c r="I37" s="8"/>
      <c r="J37" s="9"/>
      <c r="K37" s="9"/>
      <c r="L37" s="9"/>
      <c r="N37" s="8"/>
      <c r="O37" s="9"/>
      <c r="P37" s="9"/>
      <c r="Q37" s="9"/>
    </row>
    <row r="38" spans="2:17" ht="16.5" customHeight="1" x14ac:dyDescent="0.2">
      <c r="B38" s="80" t="s">
        <v>65</v>
      </c>
      <c r="C38" s="81">
        <v>715</v>
      </c>
      <c r="D38" s="81">
        <v>44450</v>
      </c>
      <c r="E38" s="81">
        <v>908</v>
      </c>
      <c r="F38" s="82">
        <f t="shared" si="0"/>
        <v>5.9992996412313098E-3</v>
      </c>
      <c r="I38" s="8"/>
      <c r="J38" s="9"/>
      <c r="K38" s="9"/>
      <c r="L38" s="9"/>
      <c r="N38" s="8"/>
      <c r="O38" s="9"/>
      <c r="P38" s="9"/>
      <c r="Q38" s="9"/>
    </row>
    <row r="39" spans="2:17" ht="16.5" customHeight="1" x14ac:dyDescent="0.2">
      <c r="B39" s="80" t="s">
        <v>64</v>
      </c>
      <c r="C39" s="81">
        <v>498</v>
      </c>
      <c r="D39" s="81">
        <v>44303</v>
      </c>
      <c r="E39" s="81">
        <v>612</v>
      </c>
      <c r="F39" s="82">
        <f t="shared" si="0"/>
        <v>4.0435808154554642E-3</v>
      </c>
      <c r="I39" s="8"/>
      <c r="J39" s="9"/>
      <c r="K39" s="9"/>
      <c r="L39" s="9"/>
      <c r="N39" s="8"/>
      <c r="O39" s="9"/>
      <c r="P39" s="9"/>
      <c r="Q39" s="9"/>
    </row>
    <row r="40" spans="2:17" ht="16.5" customHeight="1" x14ac:dyDescent="0.2">
      <c r="B40" s="80" t="s">
        <v>66</v>
      </c>
      <c r="C40" s="81">
        <v>462</v>
      </c>
      <c r="D40" s="81">
        <v>31256</v>
      </c>
      <c r="E40" s="81">
        <v>552</v>
      </c>
      <c r="F40" s="82">
        <f t="shared" si="0"/>
        <v>3.6471513237441443E-3</v>
      </c>
      <c r="I40" s="8"/>
      <c r="J40" s="9"/>
      <c r="K40" s="9"/>
      <c r="L40" s="9"/>
      <c r="N40" s="8"/>
      <c r="O40" s="9"/>
      <c r="P40" s="9"/>
      <c r="Q40" s="9"/>
    </row>
    <row r="41" spans="2:17" ht="16.5" customHeight="1" x14ac:dyDescent="0.2">
      <c r="B41" s="80" t="s">
        <v>68</v>
      </c>
      <c r="C41" s="81">
        <v>480</v>
      </c>
      <c r="D41" s="81">
        <v>35315</v>
      </c>
      <c r="E41" s="81">
        <v>522</v>
      </c>
      <c r="F41" s="82">
        <f t="shared" si="0"/>
        <v>3.4489365778884846E-3</v>
      </c>
      <c r="I41" s="8"/>
      <c r="J41" s="9"/>
      <c r="K41" s="9"/>
      <c r="L41" s="9"/>
      <c r="N41" s="8"/>
      <c r="O41" s="9"/>
      <c r="P41" s="9"/>
      <c r="Q41" s="9"/>
    </row>
    <row r="42" spans="2:17" ht="16.5" customHeight="1" x14ac:dyDescent="0.2">
      <c r="B42" s="80" t="s">
        <v>155</v>
      </c>
      <c r="C42" s="81">
        <v>357</v>
      </c>
      <c r="D42" s="81">
        <v>22953</v>
      </c>
      <c r="E42" s="81">
        <v>459</v>
      </c>
      <c r="F42" s="82">
        <f t="shared" si="0"/>
        <v>3.0326856115915984E-3</v>
      </c>
      <c r="I42" s="8"/>
      <c r="J42" s="9"/>
      <c r="K42" s="9"/>
      <c r="L42" s="9"/>
      <c r="N42" s="8"/>
      <c r="O42" s="9"/>
      <c r="P42" s="9"/>
      <c r="Q42" s="9"/>
    </row>
    <row r="43" spans="2:17" ht="16.5" customHeight="1" x14ac:dyDescent="0.2">
      <c r="B43" s="80" t="s">
        <v>153</v>
      </c>
      <c r="C43" s="81">
        <v>313</v>
      </c>
      <c r="D43" s="81">
        <v>19932</v>
      </c>
      <c r="E43" s="81">
        <v>407</v>
      </c>
      <c r="F43" s="82">
        <f t="shared" si="0"/>
        <v>2.6891133854417878E-3</v>
      </c>
      <c r="I43" s="8"/>
      <c r="J43" s="9"/>
      <c r="K43" s="9"/>
      <c r="L43" s="9"/>
      <c r="N43" s="8"/>
      <c r="O43" s="9"/>
      <c r="P43" s="9"/>
      <c r="Q43" s="9"/>
    </row>
    <row r="44" spans="2:17" ht="16.5" customHeight="1" x14ac:dyDescent="0.2">
      <c r="B44" s="80" t="s">
        <v>70</v>
      </c>
      <c r="C44" s="81">
        <v>0</v>
      </c>
      <c r="D44" s="81">
        <v>30465</v>
      </c>
      <c r="E44" s="81">
        <v>399</v>
      </c>
      <c r="F44" s="82">
        <f t="shared" si="0"/>
        <v>2.6362561198802785E-3</v>
      </c>
      <c r="I44" s="8"/>
      <c r="J44" s="9"/>
      <c r="K44" s="9"/>
      <c r="L44" s="9"/>
      <c r="N44" s="8"/>
      <c r="O44" s="9"/>
      <c r="P44" s="9"/>
      <c r="Q44" s="9"/>
    </row>
    <row r="45" spans="2:17" ht="16.5" customHeight="1" x14ac:dyDescent="0.2">
      <c r="B45" s="80" t="s">
        <v>148</v>
      </c>
      <c r="C45" s="81">
        <v>280</v>
      </c>
      <c r="D45" s="81">
        <v>26726</v>
      </c>
      <c r="E45" s="81">
        <v>374</v>
      </c>
      <c r="F45" s="82">
        <f t="shared" si="0"/>
        <v>2.4710771650005617E-3</v>
      </c>
      <c r="I45" s="8"/>
      <c r="J45" s="9"/>
      <c r="K45" s="9"/>
      <c r="L45" s="9"/>
      <c r="N45" s="8"/>
      <c r="O45" s="9"/>
      <c r="P45" s="9"/>
      <c r="Q45" s="9"/>
    </row>
    <row r="46" spans="2:17" ht="16.5" customHeight="1" x14ac:dyDescent="0.2">
      <c r="B46" s="80" t="s">
        <v>69</v>
      </c>
      <c r="C46" s="81">
        <v>290</v>
      </c>
      <c r="D46" s="81">
        <v>20582</v>
      </c>
      <c r="E46" s="81">
        <v>360</v>
      </c>
      <c r="F46" s="82">
        <f t="shared" ref="F46:F77" si="1">+E46/$E$88</f>
        <v>2.3785769502679202E-3</v>
      </c>
      <c r="I46" s="8"/>
      <c r="J46" s="9"/>
      <c r="K46" s="9"/>
      <c r="L46" s="9"/>
      <c r="N46" s="8"/>
      <c r="O46" s="9"/>
      <c r="P46" s="9"/>
      <c r="Q46" s="9"/>
    </row>
    <row r="47" spans="2:17" ht="16.5" customHeight="1" x14ac:dyDescent="0.2">
      <c r="B47" s="80" t="s">
        <v>87</v>
      </c>
      <c r="C47" s="81">
        <v>0</v>
      </c>
      <c r="D47" s="81">
        <v>22550</v>
      </c>
      <c r="E47" s="81">
        <v>280</v>
      </c>
      <c r="F47" s="82">
        <f t="shared" si="1"/>
        <v>1.8500042946528268E-3</v>
      </c>
      <c r="I47" s="8"/>
      <c r="J47" s="9"/>
      <c r="K47" s="9"/>
      <c r="L47" s="9"/>
      <c r="N47" s="8"/>
      <c r="O47" s="9"/>
      <c r="P47" s="9"/>
      <c r="Q47" s="9"/>
    </row>
    <row r="48" spans="2:17" ht="16.5" customHeight="1" x14ac:dyDescent="0.2">
      <c r="B48" s="80" t="s">
        <v>72</v>
      </c>
      <c r="C48" s="81">
        <v>120</v>
      </c>
      <c r="D48" s="81">
        <v>18100</v>
      </c>
      <c r="E48" s="81">
        <v>253</v>
      </c>
      <c r="F48" s="82">
        <f t="shared" si="1"/>
        <v>1.6716110233827327E-3</v>
      </c>
      <c r="I48" s="8"/>
      <c r="J48" s="9"/>
      <c r="K48" s="9"/>
      <c r="L48" s="9"/>
      <c r="N48" s="8"/>
      <c r="O48" s="9"/>
      <c r="P48" s="9"/>
      <c r="Q48" s="9"/>
    </row>
    <row r="49" spans="2:17" ht="16.5" customHeight="1" x14ac:dyDescent="0.2">
      <c r="B49" s="80" t="s">
        <v>71</v>
      </c>
      <c r="C49" s="81">
        <v>240</v>
      </c>
      <c r="D49" s="81">
        <v>27276</v>
      </c>
      <c r="E49" s="81">
        <v>244</v>
      </c>
      <c r="F49" s="82">
        <f t="shared" si="1"/>
        <v>1.6121465996260349E-3</v>
      </c>
      <c r="I49" s="8"/>
      <c r="J49" s="9"/>
      <c r="K49" s="9"/>
      <c r="L49" s="9"/>
      <c r="N49" s="8"/>
      <c r="O49" s="9"/>
      <c r="P49" s="9"/>
      <c r="Q49" s="9"/>
    </row>
    <row r="50" spans="2:17" ht="16.5" customHeight="1" x14ac:dyDescent="0.2">
      <c r="B50" s="80" t="s">
        <v>93</v>
      </c>
      <c r="C50" s="81">
        <v>200</v>
      </c>
      <c r="D50" s="81">
        <v>21696</v>
      </c>
      <c r="E50" s="81">
        <v>195</v>
      </c>
      <c r="F50" s="82">
        <f t="shared" si="1"/>
        <v>1.2883958480617902E-3</v>
      </c>
      <c r="I50" s="8"/>
      <c r="J50" s="9"/>
      <c r="K50" s="9"/>
      <c r="L50" s="9"/>
      <c r="N50" s="8"/>
      <c r="O50" s="9"/>
      <c r="P50" s="9"/>
      <c r="Q50" s="9"/>
    </row>
    <row r="51" spans="2:17" ht="16.5" customHeight="1" x14ac:dyDescent="0.2">
      <c r="B51" s="80" t="s">
        <v>74</v>
      </c>
      <c r="C51" s="81">
        <v>160</v>
      </c>
      <c r="D51" s="81">
        <v>20067</v>
      </c>
      <c r="E51" s="81">
        <v>181</v>
      </c>
      <c r="F51" s="82">
        <f t="shared" si="1"/>
        <v>1.1958956333291489E-3</v>
      </c>
      <c r="I51" s="8"/>
      <c r="J51" s="9"/>
      <c r="K51" s="9"/>
      <c r="L51" s="9"/>
      <c r="N51" s="8"/>
      <c r="O51" s="9"/>
      <c r="P51" s="9"/>
      <c r="Q51" s="9"/>
    </row>
    <row r="52" spans="2:17" ht="16.5" customHeight="1" x14ac:dyDescent="0.2">
      <c r="B52" s="80" t="s">
        <v>149</v>
      </c>
      <c r="C52" s="81">
        <v>142</v>
      </c>
      <c r="D52" s="81">
        <v>10206</v>
      </c>
      <c r="E52" s="81">
        <v>164</v>
      </c>
      <c r="F52" s="82">
        <f t="shared" si="1"/>
        <v>1.0835739440109415E-3</v>
      </c>
      <c r="I52" s="8"/>
      <c r="J52" s="9"/>
      <c r="K52" s="9"/>
      <c r="L52" s="9"/>
      <c r="N52" s="8"/>
      <c r="O52" s="9"/>
      <c r="P52" s="9"/>
      <c r="Q52" s="9"/>
    </row>
    <row r="53" spans="2:17" ht="16.5" customHeight="1" x14ac:dyDescent="0.2">
      <c r="B53" s="80" t="s">
        <v>157</v>
      </c>
      <c r="C53" s="81">
        <v>144</v>
      </c>
      <c r="D53" s="81">
        <v>8449</v>
      </c>
      <c r="E53" s="81">
        <v>162</v>
      </c>
      <c r="F53" s="82">
        <f t="shared" si="1"/>
        <v>1.0703596276205641E-3</v>
      </c>
      <c r="I53" s="8"/>
      <c r="J53" s="9"/>
      <c r="K53" s="9"/>
      <c r="L53" s="9"/>
      <c r="N53" s="8"/>
      <c r="O53" s="9"/>
      <c r="P53" s="9"/>
      <c r="Q53" s="9"/>
    </row>
    <row r="54" spans="2:17" ht="16.5" customHeight="1" x14ac:dyDescent="0.2">
      <c r="B54" s="80" t="s">
        <v>86</v>
      </c>
      <c r="C54" s="81">
        <v>100</v>
      </c>
      <c r="D54" s="81">
        <v>10580</v>
      </c>
      <c r="E54" s="81">
        <v>148</v>
      </c>
      <c r="F54" s="82">
        <f t="shared" si="1"/>
        <v>9.7785941288792283E-4</v>
      </c>
      <c r="I54" s="8"/>
      <c r="J54" s="9"/>
      <c r="K54" s="9"/>
      <c r="L54" s="9"/>
      <c r="N54" s="8"/>
      <c r="O54" s="9"/>
      <c r="P54" s="9"/>
      <c r="Q54" s="9"/>
    </row>
    <row r="55" spans="2:17" ht="16.5" customHeight="1" x14ac:dyDescent="0.2">
      <c r="B55" s="80" t="s">
        <v>85</v>
      </c>
      <c r="C55" s="81">
        <v>80</v>
      </c>
      <c r="D55" s="81">
        <v>9990</v>
      </c>
      <c r="E55" s="81">
        <v>140</v>
      </c>
      <c r="F55" s="82">
        <f t="shared" si="1"/>
        <v>9.250021473264134E-4</v>
      </c>
      <c r="I55" s="8"/>
      <c r="J55" s="9"/>
      <c r="K55" s="9"/>
      <c r="L55" s="9"/>
      <c r="N55" s="8"/>
      <c r="O55" s="9"/>
      <c r="P55" s="9"/>
      <c r="Q55" s="9"/>
    </row>
    <row r="56" spans="2:17" ht="16.5" customHeight="1" x14ac:dyDescent="0.2">
      <c r="B56" s="80" t="s">
        <v>150</v>
      </c>
      <c r="C56" s="81">
        <v>99</v>
      </c>
      <c r="D56" s="81">
        <v>99</v>
      </c>
      <c r="E56" s="81">
        <v>134</v>
      </c>
      <c r="F56" s="82">
        <f t="shared" si="1"/>
        <v>8.8535919815528141E-4</v>
      </c>
      <c r="I56" s="8"/>
      <c r="J56" s="9"/>
      <c r="K56" s="9"/>
      <c r="L56" s="9"/>
      <c r="N56" s="8"/>
      <c r="O56" s="9"/>
      <c r="P56" s="9"/>
      <c r="Q56" s="9"/>
    </row>
    <row r="57" spans="2:17" ht="16.5" customHeight="1" x14ac:dyDescent="0.2">
      <c r="B57" s="80" t="s">
        <v>73</v>
      </c>
      <c r="C57" s="81">
        <v>120</v>
      </c>
      <c r="D57" s="81">
        <v>14400</v>
      </c>
      <c r="E57" s="81">
        <v>130</v>
      </c>
      <c r="F57" s="82">
        <f t="shared" si="1"/>
        <v>8.5893056537452675E-4</v>
      </c>
      <c r="I57" s="8"/>
      <c r="J57" s="9"/>
      <c r="K57" s="9"/>
      <c r="L57" s="9"/>
      <c r="N57" s="8"/>
      <c r="O57" s="9"/>
      <c r="P57" s="9"/>
      <c r="Q57" s="9"/>
    </row>
    <row r="58" spans="2:17" ht="16.5" customHeight="1" x14ac:dyDescent="0.2">
      <c r="B58" s="80" t="s">
        <v>83</v>
      </c>
      <c r="C58" s="81">
        <v>120</v>
      </c>
      <c r="D58" s="81">
        <v>13792</v>
      </c>
      <c r="E58" s="81">
        <v>126</v>
      </c>
      <c r="F58" s="82">
        <f t="shared" si="1"/>
        <v>8.3250193259377209E-4</v>
      </c>
      <c r="I58" s="8"/>
      <c r="J58" s="9"/>
      <c r="K58" s="9"/>
      <c r="L58" s="9"/>
      <c r="N58" s="8"/>
      <c r="O58" s="9"/>
      <c r="P58" s="9"/>
      <c r="Q58" s="9"/>
    </row>
    <row r="59" spans="2:17" ht="16.5" customHeight="1" x14ac:dyDescent="0.2">
      <c r="B59" s="80" t="s">
        <v>151</v>
      </c>
      <c r="C59" s="81">
        <v>100</v>
      </c>
      <c r="D59" s="81">
        <v>6300</v>
      </c>
      <c r="E59" s="81">
        <v>120</v>
      </c>
      <c r="F59" s="82">
        <f t="shared" si="1"/>
        <v>7.9285898342264011E-4</v>
      </c>
      <c r="I59" s="8"/>
      <c r="J59" s="9"/>
      <c r="K59" s="9"/>
      <c r="L59" s="9"/>
      <c r="N59" s="8"/>
      <c r="O59" s="9"/>
      <c r="P59" s="9"/>
      <c r="Q59" s="9"/>
    </row>
    <row r="60" spans="2:17" ht="16.5" customHeight="1" x14ac:dyDescent="0.2">
      <c r="B60" s="80" t="s">
        <v>78</v>
      </c>
      <c r="C60" s="81">
        <v>104</v>
      </c>
      <c r="D60" s="81">
        <v>6028</v>
      </c>
      <c r="E60" s="81">
        <v>119</v>
      </c>
      <c r="F60" s="82">
        <f t="shared" si="1"/>
        <v>7.8625182522745144E-4</v>
      </c>
      <c r="I60" s="8"/>
      <c r="J60" s="9"/>
      <c r="K60" s="9"/>
      <c r="L60" s="9"/>
      <c r="N60" s="8"/>
      <c r="O60" s="9"/>
      <c r="P60" s="9"/>
      <c r="Q60" s="9"/>
    </row>
    <row r="61" spans="2:17" ht="16.5" customHeight="1" x14ac:dyDescent="0.2">
      <c r="B61" s="80" t="s">
        <v>219</v>
      </c>
      <c r="C61" s="81">
        <v>104</v>
      </c>
      <c r="D61" s="81">
        <v>6069</v>
      </c>
      <c r="E61" s="81">
        <v>115</v>
      </c>
      <c r="F61" s="82">
        <f t="shared" si="1"/>
        <v>7.5982319244669678E-4</v>
      </c>
      <c r="I61" s="8"/>
      <c r="J61" s="9"/>
      <c r="K61" s="9"/>
      <c r="L61" s="9"/>
      <c r="N61" s="8"/>
      <c r="O61" s="9"/>
      <c r="P61" s="9"/>
      <c r="Q61" s="9"/>
    </row>
    <row r="62" spans="2:17" ht="16.5" customHeight="1" x14ac:dyDescent="0.2">
      <c r="B62" s="80" t="s">
        <v>75</v>
      </c>
      <c r="C62" s="81">
        <v>93</v>
      </c>
      <c r="D62" s="81">
        <v>6235</v>
      </c>
      <c r="E62" s="81">
        <v>104</v>
      </c>
      <c r="F62" s="82">
        <f t="shared" si="1"/>
        <v>6.8714445229962136E-4</v>
      </c>
      <c r="I62" s="8"/>
      <c r="J62" s="9"/>
      <c r="K62" s="9"/>
      <c r="L62" s="9"/>
      <c r="N62" s="8"/>
      <c r="O62" s="9"/>
      <c r="P62" s="9"/>
      <c r="Q62" s="9"/>
    </row>
    <row r="63" spans="2:17" ht="16.5" customHeight="1" x14ac:dyDescent="0.2">
      <c r="B63" s="80" t="s">
        <v>161</v>
      </c>
      <c r="C63" s="81">
        <v>88</v>
      </c>
      <c r="D63" s="81">
        <v>4928</v>
      </c>
      <c r="E63" s="81">
        <v>99</v>
      </c>
      <c r="F63" s="82">
        <f t="shared" si="1"/>
        <v>6.5410866132367804E-4</v>
      </c>
      <c r="I63" s="8"/>
      <c r="J63" s="9"/>
      <c r="K63" s="9"/>
      <c r="L63" s="9"/>
      <c r="N63" s="8"/>
      <c r="O63" s="9"/>
      <c r="P63" s="9"/>
      <c r="Q63" s="9"/>
    </row>
    <row r="64" spans="2:17" ht="16.5" customHeight="1" x14ac:dyDescent="0.2">
      <c r="B64" s="80" t="s">
        <v>152</v>
      </c>
      <c r="C64" s="81">
        <v>80</v>
      </c>
      <c r="D64" s="81">
        <v>5040</v>
      </c>
      <c r="E64" s="81">
        <v>96</v>
      </c>
      <c r="F64" s="82">
        <f t="shared" si="1"/>
        <v>6.3428718673811204E-4</v>
      </c>
      <c r="I64" s="8"/>
      <c r="J64" s="9"/>
      <c r="K64" s="9"/>
      <c r="L64" s="9"/>
      <c r="N64" s="8"/>
      <c r="O64" s="9"/>
      <c r="P64" s="9"/>
      <c r="Q64" s="9"/>
    </row>
    <row r="65" spans="2:17" ht="16.5" customHeight="1" x14ac:dyDescent="0.2">
      <c r="B65" s="80" t="s">
        <v>156</v>
      </c>
      <c r="C65" s="81">
        <v>82</v>
      </c>
      <c r="D65" s="81">
        <v>6970</v>
      </c>
      <c r="E65" s="81">
        <v>94</v>
      </c>
      <c r="F65" s="82">
        <f t="shared" si="1"/>
        <v>6.2107287034773471E-4</v>
      </c>
      <c r="I65" s="8"/>
      <c r="J65" s="9"/>
      <c r="K65" s="9"/>
      <c r="L65" s="9"/>
      <c r="N65" s="8"/>
      <c r="O65" s="9"/>
      <c r="P65" s="9"/>
      <c r="Q65" s="9"/>
    </row>
    <row r="66" spans="2:17" ht="16.5" customHeight="1" x14ac:dyDescent="0.2">
      <c r="B66" s="80" t="s">
        <v>82</v>
      </c>
      <c r="C66" s="81">
        <v>80</v>
      </c>
      <c r="D66" s="81">
        <v>9560</v>
      </c>
      <c r="E66" s="81">
        <v>88</v>
      </c>
      <c r="F66" s="82">
        <f t="shared" si="1"/>
        <v>5.8142992117660272E-4</v>
      </c>
      <c r="I66" s="8"/>
      <c r="J66" s="9"/>
      <c r="K66" s="9"/>
      <c r="L66" s="9"/>
      <c r="N66" s="8"/>
      <c r="O66" s="9"/>
      <c r="P66" s="9"/>
      <c r="Q66" s="9"/>
    </row>
    <row r="67" spans="2:17" ht="16.5" customHeight="1" x14ac:dyDescent="0.2">
      <c r="B67" s="80" t="s">
        <v>160</v>
      </c>
      <c r="C67" s="81">
        <v>60</v>
      </c>
      <c r="D67" s="81">
        <v>5599</v>
      </c>
      <c r="E67" s="81">
        <v>78</v>
      </c>
      <c r="F67" s="82">
        <f t="shared" si="1"/>
        <v>5.1535833922471607E-4</v>
      </c>
      <c r="I67" s="8"/>
      <c r="J67" s="9"/>
      <c r="K67" s="9"/>
      <c r="L67" s="9"/>
      <c r="N67" s="8"/>
      <c r="O67" s="9"/>
      <c r="P67" s="9"/>
      <c r="Q67" s="9"/>
    </row>
    <row r="68" spans="2:17" ht="16.5" customHeight="1" x14ac:dyDescent="0.2">
      <c r="B68" s="80" t="s">
        <v>81</v>
      </c>
      <c r="C68" s="81">
        <v>60</v>
      </c>
      <c r="D68" s="81">
        <v>7672</v>
      </c>
      <c r="E68" s="81">
        <v>72</v>
      </c>
      <c r="F68" s="82">
        <f t="shared" si="1"/>
        <v>4.7571539005358403E-4</v>
      </c>
      <c r="I68" s="8"/>
      <c r="J68" s="9"/>
      <c r="K68" s="9"/>
      <c r="L68" s="9"/>
      <c r="N68" s="8"/>
      <c r="O68" s="9"/>
      <c r="P68" s="9"/>
      <c r="Q68" s="9"/>
    </row>
    <row r="69" spans="2:17" ht="16.5" customHeight="1" x14ac:dyDescent="0.2">
      <c r="B69" s="80" t="s">
        <v>76</v>
      </c>
      <c r="C69" s="81">
        <v>63</v>
      </c>
      <c r="D69" s="81">
        <v>3540</v>
      </c>
      <c r="E69" s="81">
        <v>71</v>
      </c>
      <c r="F69" s="82">
        <f t="shared" si="1"/>
        <v>4.6910823185839537E-4</v>
      </c>
      <c r="I69" s="8"/>
      <c r="J69" s="9"/>
      <c r="K69" s="9"/>
      <c r="L69" s="9"/>
      <c r="N69" s="8"/>
      <c r="O69" s="9"/>
      <c r="P69" s="9"/>
      <c r="Q69" s="9"/>
    </row>
    <row r="70" spans="2:17" ht="16.5" customHeight="1" x14ac:dyDescent="0.2">
      <c r="B70" s="80" t="s">
        <v>77</v>
      </c>
      <c r="C70" s="81">
        <v>60</v>
      </c>
      <c r="D70" s="81">
        <v>7200</v>
      </c>
      <c r="E70" s="81">
        <v>70</v>
      </c>
      <c r="F70" s="82">
        <f t="shared" si="1"/>
        <v>4.625010736632067E-4</v>
      </c>
      <c r="I70" s="8"/>
      <c r="J70" s="9"/>
      <c r="K70" s="9"/>
      <c r="L70" s="9"/>
      <c r="N70" s="8"/>
      <c r="O70" s="9"/>
      <c r="P70" s="9"/>
      <c r="Q70" s="9"/>
    </row>
    <row r="71" spans="2:17" ht="16.5" customHeight="1" x14ac:dyDescent="0.2">
      <c r="B71" s="80" t="s">
        <v>220</v>
      </c>
      <c r="C71" s="81">
        <v>0</v>
      </c>
      <c r="D71" s="81">
        <v>3</v>
      </c>
      <c r="E71" s="81">
        <v>69</v>
      </c>
      <c r="F71" s="82">
        <f t="shared" si="1"/>
        <v>4.5589391546801804E-4</v>
      </c>
      <c r="I71" s="8"/>
      <c r="J71" s="9"/>
      <c r="K71" s="9"/>
      <c r="L71" s="9"/>
      <c r="N71" s="8"/>
      <c r="O71" s="9"/>
      <c r="P71" s="9"/>
      <c r="Q71" s="9"/>
    </row>
    <row r="72" spans="2:17" ht="16.5" customHeight="1" x14ac:dyDescent="0.2">
      <c r="B72" s="80" t="s">
        <v>154</v>
      </c>
      <c r="C72" s="81">
        <v>60</v>
      </c>
      <c r="D72" s="81">
        <v>7240</v>
      </c>
      <c r="E72" s="81">
        <v>62</v>
      </c>
      <c r="F72" s="82">
        <f t="shared" si="1"/>
        <v>4.0964380810169738E-4</v>
      </c>
      <c r="I72" s="8"/>
      <c r="J72" s="9"/>
      <c r="K72" s="9"/>
      <c r="L72" s="9"/>
      <c r="N72" s="8"/>
      <c r="O72" s="9"/>
      <c r="P72" s="9"/>
      <c r="Q72" s="9"/>
    </row>
    <row r="73" spans="2:17" ht="16.5" customHeight="1" x14ac:dyDescent="0.2">
      <c r="B73" s="80" t="s">
        <v>79</v>
      </c>
      <c r="C73" s="81">
        <v>60</v>
      </c>
      <c r="D73" s="81">
        <v>6840</v>
      </c>
      <c r="E73" s="81">
        <v>62</v>
      </c>
      <c r="F73" s="82">
        <f t="shared" si="1"/>
        <v>4.0964380810169738E-4</v>
      </c>
      <c r="I73" s="8"/>
      <c r="J73" s="9"/>
      <c r="K73" s="9"/>
      <c r="L73" s="9"/>
      <c r="N73" s="8"/>
      <c r="O73" s="9"/>
      <c r="P73" s="9"/>
      <c r="Q73" s="9"/>
    </row>
    <row r="74" spans="2:17" ht="16.5" customHeight="1" x14ac:dyDescent="0.2">
      <c r="B74" s="80" t="s">
        <v>89</v>
      </c>
      <c r="C74" s="81">
        <v>40</v>
      </c>
      <c r="D74" s="81">
        <v>4671</v>
      </c>
      <c r="E74" s="81">
        <v>42</v>
      </c>
      <c r="F74" s="82">
        <f t="shared" si="1"/>
        <v>2.7750064419792403E-4</v>
      </c>
      <c r="I74" s="8"/>
      <c r="J74" s="9"/>
      <c r="K74" s="9"/>
      <c r="L74" s="9"/>
      <c r="N74" s="8"/>
      <c r="O74" s="9"/>
      <c r="P74" s="9"/>
      <c r="Q74" s="9"/>
    </row>
    <row r="75" spans="2:17" ht="16.5" customHeight="1" x14ac:dyDescent="0.2">
      <c r="B75" s="80" t="s">
        <v>90</v>
      </c>
      <c r="C75" s="81">
        <v>40</v>
      </c>
      <c r="D75" s="81">
        <v>4560</v>
      </c>
      <c r="E75" s="81">
        <v>41</v>
      </c>
      <c r="F75" s="82">
        <f t="shared" si="1"/>
        <v>2.7089348600273537E-4</v>
      </c>
      <c r="I75" s="8"/>
      <c r="J75" s="9"/>
      <c r="K75" s="9"/>
      <c r="L75" s="9"/>
      <c r="N75" s="8"/>
      <c r="O75" s="9"/>
      <c r="P75" s="9"/>
      <c r="Q75" s="9"/>
    </row>
    <row r="76" spans="2:17" ht="16.5" customHeight="1" x14ac:dyDescent="0.2">
      <c r="B76" s="80" t="s">
        <v>84</v>
      </c>
      <c r="C76" s="81">
        <v>40</v>
      </c>
      <c r="D76" s="81">
        <v>4560</v>
      </c>
      <c r="E76" s="81">
        <v>41</v>
      </c>
      <c r="F76" s="82">
        <f t="shared" si="1"/>
        <v>2.7089348600273537E-4</v>
      </c>
      <c r="I76" s="8"/>
      <c r="J76" s="9"/>
      <c r="K76" s="9"/>
      <c r="L76" s="9"/>
      <c r="N76" s="8"/>
      <c r="O76" s="9"/>
      <c r="P76" s="9"/>
      <c r="Q76" s="9"/>
    </row>
    <row r="77" spans="2:17" ht="16.5" customHeight="1" x14ac:dyDescent="0.2">
      <c r="B77" s="80" t="s">
        <v>92</v>
      </c>
      <c r="C77" s="81">
        <v>40</v>
      </c>
      <c r="D77" s="81">
        <v>4560</v>
      </c>
      <c r="E77" s="81">
        <v>40</v>
      </c>
      <c r="F77" s="82">
        <f t="shared" si="1"/>
        <v>2.642863278075467E-4</v>
      </c>
      <c r="I77" s="8"/>
      <c r="J77" s="9"/>
      <c r="K77" s="9"/>
      <c r="L77" s="9"/>
      <c r="N77" s="8"/>
      <c r="O77" s="9"/>
      <c r="P77" s="9"/>
      <c r="Q77" s="9"/>
    </row>
    <row r="78" spans="2:17" ht="16.5" customHeight="1" x14ac:dyDescent="0.2">
      <c r="B78" s="80" t="s">
        <v>88</v>
      </c>
      <c r="C78" s="81">
        <v>40</v>
      </c>
      <c r="D78" s="81">
        <v>2374</v>
      </c>
      <c r="E78" s="81">
        <v>37</v>
      </c>
      <c r="F78" s="82">
        <f t="shared" ref="F78:F109" si="2">+E78/$E$88</f>
        <v>2.4446485322198071E-4</v>
      </c>
      <c r="I78" s="8"/>
      <c r="J78" s="9"/>
      <c r="K78" s="9"/>
      <c r="L78" s="9"/>
      <c r="N78" s="8"/>
      <c r="O78" s="9"/>
      <c r="P78" s="9"/>
      <c r="Q78" s="9"/>
    </row>
    <row r="79" spans="2:17" ht="16.5" customHeight="1" x14ac:dyDescent="0.2">
      <c r="B79" s="80" t="s">
        <v>158</v>
      </c>
      <c r="C79" s="81">
        <v>20</v>
      </c>
      <c r="D79" s="81">
        <v>1890</v>
      </c>
      <c r="E79" s="81">
        <v>26</v>
      </c>
      <c r="F79" s="82">
        <f t="shared" si="2"/>
        <v>1.7178611307490534E-4</v>
      </c>
      <c r="I79" s="8"/>
      <c r="J79" s="9"/>
      <c r="K79" s="9"/>
      <c r="L79" s="9"/>
      <c r="N79" s="8"/>
      <c r="O79" s="9"/>
      <c r="P79" s="9"/>
      <c r="Q79" s="9"/>
    </row>
    <row r="80" spans="2:17" ht="16.5" customHeight="1" x14ac:dyDescent="0.2">
      <c r="B80" s="80" t="s">
        <v>159</v>
      </c>
      <c r="C80" s="81">
        <v>20</v>
      </c>
      <c r="D80" s="81">
        <v>1833</v>
      </c>
      <c r="E80" s="81">
        <v>26</v>
      </c>
      <c r="F80" s="82">
        <f t="shared" si="2"/>
        <v>1.7178611307490534E-4</v>
      </c>
      <c r="I80" s="8"/>
      <c r="J80" s="9"/>
      <c r="K80" s="9"/>
      <c r="L80" s="9"/>
      <c r="N80" s="8"/>
      <c r="O80" s="9"/>
      <c r="P80" s="9"/>
      <c r="Q80" s="9"/>
    </row>
    <row r="81" spans="2:20" ht="16.5" customHeight="1" x14ac:dyDescent="0.2">
      <c r="B81" s="80" t="s">
        <v>191</v>
      </c>
      <c r="C81" s="81">
        <v>20</v>
      </c>
      <c r="D81" s="81">
        <v>1786</v>
      </c>
      <c r="E81" s="81">
        <v>25</v>
      </c>
      <c r="F81" s="82">
        <f t="shared" si="2"/>
        <v>1.6517895487971668E-4</v>
      </c>
      <c r="I81" s="8"/>
      <c r="J81" s="9"/>
      <c r="K81" s="9"/>
      <c r="L81" s="9"/>
      <c r="N81" s="8"/>
      <c r="O81" s="9"/>
      <c r="P81" s="9"/>
      <c r="Q81" s="9"/>
    </row>
    <row r="82" spans="2:20" ht="16.5" customHeight="1" x14ac:dyDescent="0.2">
      <c r="B82" s="80" t="s">
        <v>162</v>
      </c>
      <c r="C82" s="81">
        <v>20</v>
      </c>
      <c r="D82" s="81">
        <v>1296</v>
      </c>
      <c r="E82" s="81">
        <v>25</v>
      </c>
      <c r="F82" s="82">
        <f t="shared" si="2"/>
        <v>1.6517895487971668E-4</v>
      </c>
      <c r="I82" s="8"/>
      <c r="J82" s="9"/>
      <c r="K82" s="9"/>
      <c r="L82" s="9"/>
      <c r="N82" s="8"/>
      <c r="O82" s="9"/>
      <c r="P82" s="9"/>
      <c r="Q82" s="9"/>
    </row>
    <row r="83" spans="2:20" ht="16.5" customHeight="1" x14ac:dyDescent="0.2">
      <c r="B83" s="80" t="s">
        <v>163</v>
      </c>
      <c r="C83" s="81">
        <v>20</v>
      </c>
      <c r="D83" s="81">
        <v>1260</v>
      </c>
      <c r="E83" s="81">
        <v>24</v>
      </c>
      <c r="F83" s="82">
        <f t="shared" si="2"/>
        <v>1.5857179668452801E-4</v>
      </c>
      <c r="I83" s="8"/>
      <c r="J83" s="9"/>
      <c r="K83" s="9"/>
      <c r="L83" s="9"/>
      <c r="N83" s="8"/>
      <c r="O83" s="9"/>
      <c r="P83" s="9"/>
      <c r="Q83" s="9"/>
    </row>
    <row r="84" spans="2:20" ht="16.5" customHeight="1" x14ac:dyDescent="0.2">
      <c r="B84" s="80" t="s">
        <v>91</v>
      </c>
      <c r="C84" s="81">
        <v>20</v>
      </c>
      <c r="D84" s="81">
        <v>2280</v>
      </c>
      <c r="E84" s="81">
        <v>21</v>
      </c>
      <c r="F84" s="82">
        <f t="shared" si="2"/>
        <v>1.3875032209896202E-4</v>
      </c>
      <c r="I84" s="8"/>
      <c r="J84" s="9"/>
      <c r="K84" s="9"/>
      <c r="L84" s="9"/>
      <c r="N84" s="8"/>
      <c r="O84" s="9"/>
      <c r="P84" s="9"/>
      <c r="Q84" s="9"/>
    </row>
    <row r="85" spans="2:20" ht="16.5" customHeight="1" x14ac:dyDescent="0.2">
      <c r="B85" s="80" t="s">
        <v>221</v>
      </c>
      <c r="C85" s="81">
        <v>20</v>
      </c>
      <c r="D85" s="81">
        <v>1030</v>
      </c>
      <c r="E85" s="81">
        <v>21</v>
      </c>
      <c r="F85" s="82">
        <f t="shared" si="2"/>
        <v>1.3875032209896202E-4</v>
      </c>
      <c r="I85" s="8"/>
      <c r="J85" s="9"/>
      <c r="K85" s="9"/>
      <c r="L85" s="9"/>
      <c r="N85" s="8"/>
      <c r="O85" s="9"/>
      <c r="P85" s="9"/>
      <c r="Q85" s="9"/>
    </row>
    <row r="86" spans="2:20" ht="16.5" customHeight="1" x14ac:dyDescent="0.2">
      <c r="B86" s="80" t="s">
        <v>164</v>
      </c>
      <c r="C86" s="81">
        <v>20</v>
      </c>
      <c r="D86" s="81">
        <v>2160</v>
      </c>
      <c r="E86" s="81">
        <v>18</v>
      </c>
      <c r="F86" s="82">
        <f t="shared" si="2"/>
        <v>1.1892884751339601E-4</v>
      </c>
      <c r="I86" s="8"/>
      <c r="J86" s="9"/>
      <c r="K86" s="9"/>
      <c r="L86" s="9"/>
      <c r="N86" s="8"/>
      <c r="O86" s="9"/>
      <c r="P86" s="9"/>
      <c r="Q86" s="9"/>
    </row>
    <row r="87" spans="2:20" ht="16.5" customHeight="1" x14ac:dyDescent="0.2">
      <c r="B87" s="80" t="s">
        <v>222</v>
      </c>
      <c r="C87" s="81">
        <v>0</v>
      </c>
      <c r="D87" s="81">
        <v>1</v>
      </c>
      <c r="E87" s="81">
        <v>2</v>
      </c>
      <c r="F87" s="82">
        <f t="shared" si="2"/>
        <v>1.3214316390377335E-5</v>
      </c>
      <c r="I87" s="8"/>
      <c r="J87" s="9"/>
      <c r="K87" s="9"/>
      <c r="L87" s="9"/>
      <c r="N87" s="8"/>
      <c r="O87" s="9"/>
      <c r="P87" s="9"/>
      <c r="Q87" s="9"/>
    </row>
    <row r="88" spans="2:20" ht="16.5" customHeight="1" x14ac:dyDescent="0.2">
      <c r="B88" s="88" t="s">
        <v>94</v>
      </c>
      <c r="C88" s="89">
        <f>SUM(C14:C87)</f>
        <v>126734</v>
      </c>
      <c r="D88" s="89">
        <f>SUM(D14:D87)</f>
        <v>9588499</v>
      </c>
      <c r="E88" s="89">
        <f>SUM(E14:E87)</f>
        <v>151351</v>
      </c>
      <c r="F88" s="90">
        <f t="shared" si="2"/>
        <v>1</v>
      </c>
      <c r="R88" s="6"/>
      <c r="S88" s="6"/>
      <c r="T88" s="6"/>
    </row>
  </sheetData>
  <sortState xmlns:xlrd2="http://schemas.microsoft.com/office/spreadsheetml/2017/richdata2" ref="B14:F87">
    <sortCondition descending="1" ref="E14:E87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T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9" t="s">
        <v>24</v>
      </c>
      <c r="C10" s="109"/>
      <c r="D10" s="109"/>
      <c r="E10" s="109"/>
      <c r="F10" s="109"/>
      <c r="G10" s="52"/>
      <c r="H10" s="52"/>
    </row>
    <row r="11" spans="2:17" x14ac:dyDescent="0.2">
      <c r="B11" s="2"/>
      <c r="C11" s="2"/>
      <c r="D11" s="111" t="str">
        <f>Principal!C13</f>
        <v>datos al 31/05/2024</v>
      </c>
      <c r="E11" s="111"/>
      <c r="F11" s="111"/>
    </row>
    <row r="12" spans="2:17" x14ac:dyDescent="0.2">
      <c r="B12" s="2"/>
      <c r="C12" s="2"/>
      <c r="D12" s="51"/>
      <c r="E12" s="51"/>
      <c r="F12" s="51"/>
    </row>
    <row r="13" spans="2:17" s="37" customFormat="1" ht="16.5" customHeight="1" x14ac:dyDescent="0.2">
      <c r="B13" s="49" t="s">
        <v>13</v>
      </c>
      <c r="C13" s="48" t="s">
        <v>9</v>
      </c>
      <c r="D13" s="48" t="s">
        <v>10</v>
      </c>
      <c r="E13" s="48" t="s">
        <v>11</v>
      </c>
      <c r="F13" s="48" t="s">
        <v>14</v>
      </c>
      <c r="I13" s="53"/>
      <c r="J13" s="54"/>
      <c r="K13" s="54"/>
      <c r="L13" s="54"/>
      <c r="N13" s="53"/>
      <c r="O13" s="54"/>
      <c r="P13" s="54"/>
      <c r="Q13" s="54"/>
    </row>
    <row r="14" spans="2:17" ht="16.5" customHeight="1" x14ac:dyDescent="0.2">
      <c r="B14" s="115" t="s">
        <v>43</v>
      </c>
      <c r="C14" s="116">
        <v>17768</v>
      </c>
      <c r="D14" s="116">
        <v>1423188</v>
      </c>
      <c r="E14" s="116">
        <v>18981</v>
      </c>
      <c r="F14" s="117">
        <f>+E14/$E$51</f>
        <v>0.13886775335811069</v>
      </c>
      <c r="I14" s="8"/>
      <c r="J14" s="9"/>
      <c r="K14" s="9"/>
      <c r="L14" s="9"/>
      <c r="N14" s="8"/>
      <c r="O14" s="9"/>
      <c r="P14" s="9"/>
      <c r="Q14" s="9"/>
    </row>
    <row r="15" spans="2:17" ht="16.5" customHeight="1" x14ac:dyDescent="0.2">
      <c r="B15" s="115" t="s">
        <v>44</v>
      </c>
      <c r="C15" s="116">
        <v>13786</v>
      </c>
      <c r="D15" s="116">
        <v>1069976</v>
      </c>
      <c r="E15" s="116">
        <v>16063</v>
      </c>
      <c r="F15" s="117">
        <f>+E15/$E$51</f>
        <v>0.11751924146205847</v>
      </c>
      <c r="I15" s="8"/>
      <c r="J15" s="9"/>
      <c r="K15" s="9"/>
      <c r="L15" s="9"/>
      <c r="N15" s="8"/>
      <c r="O15" s="9"/>
      <c r="P15" s="9"/>
      <c r="Q15" s="9"/>
    </row>
    <row r="16" spans="2:17" ht="16.5" customHeight="1" x14ac:dyDescent="0.2">
      <c r="B16" s="115" t="s">
        <v>45</v>
      </c>
      <c r="C16" s="116">
        <v>11548</v>
      </c>
      <c r="D16" s="116">
        <v>910426</v>
      </c>
      <c r="E16" s="116">
        <v>13012</v>
      </c>
      <c r="F16" s="117">
        <f>+E16/$E$51</f>
        <v>9.5197682245178661E-2</v>
      </c>
      <c r="I16" s="8"/>
      <c r="J16" s="9"/>
      <c r="K16" s="9"/>
      <c r="L16" s="9"/>
      <c r="N16" s="8"/>
      <c r="O16" s="9"/>
      <c r="P16" s="9"/>
      <c r="Q16" s="9"/>
    </row>
    <row r="17" spans="2:17" ht="16.5" customHeight="1" x14ac:dyDescent="0.2">
      <c r="B17" s="115" t="s">
        <v>51</v>
      </c>
      <c r="C17" s="116">
        <v>8465</v>
      </c>
      <c r="D17" s="116">
        <v>585216</v>
      </c>
      <c r="E17" s="116">
        <v>9800</v>
      </c>
      <c r="F17" s="117">
        <f>+E17/$E$51</f>
        <v>7.1698223639928588E-2</v>
      </c>
      <c r="I17" s="8"/>
      <c r="J17" s="9"/>
      <c r="K17" s="9"/>
      <c r="L17" s="9"/>
      <c r="N17" s="8"/>
      <c r="O17" s="9"/>
      <c r="P17" s="9"/>
      <c r="Q17" s="9"/>
    </row>
    <row r="18" spans="2:17" ht="16.5" customHeight="1" x14ac:dyDescent="0.2">
      <c r="B18" s="115" t="s">
        <v>48</v>
      </c>
      <c r="C18" s="116">
        <v>7445</v>
      </c>
      <c r="D18" s="116">
        <v>538754</v>
      </c>
      <c r="E18" s="116">
        <v>8870</v>
      </c>
      <c r="F18" s="117">
        <f>+E18/$E$51</f>
        <v>6.4894208539404752E-2</v>
      </c>
      <c r="I18" s="8"/>
      <c r="J18" s="9"/>
      <c r="K18" s="9"/>
      <c r="L18" s="9"/>
      <c r="N18" s="8"/>
      <c r="O18" s="9"/>
      <c r="P18" s="9"/>
      <c r="Q18" s="9"/>
    </row>
    <row r="19" spans="2:17" ht="16.5" customHeight="1" x14ac:dyDescent="0.2">
      <c r="B19" s="115" t="s">
        <v>49</v>
      </c>
      <c r="C19" s="116">
        <v>7319</v>
      </c>
      <c r="D19" s="116">
        <v>633960</v>
      </c>
      <c r="E19" s="116">
        <v>8749</v>
      </c>
      <c r="F19" s="117">
        <f>+E19/$E$51</f>
        <v>6.4008954961809722E-2</v>
      </c>
      <c r="I19" s="8"/>
      <c r="J19" s="9"/>
      <c r="K19" s="9"/>
      <c r="L19" s="9"/>
      <c r="N19" s="8"/>
      <c r="O19" s="9"/>
      <c r="P19" s="9"/>
      <c r="Q19" s="9"/>
    </row>
    <row r="20" spans="2:17" ht="16.5" customHeight="1" x14ac:dyDescent="0.2">
      <c r="B20" s="115" t="s">
        <v>47</v>
      </c>
      <c r="C20" s="116">
        <v>6391</v>
      </c>
      <c r="D20" s="116">
        <v>484330</v>
      </c>
      <c r="E20" s="116">
        <v>7502</v>
      </c>
      <c r="F20" s="117">
        <f>+E20/$E$51</f>
        <v>5.4885721810892275E-2</v>
      </c>
      <c r="I20" s="8"/>
      <c r="J20" s="9"/>
      <c r="K20" s="9"/>
      <c r="L20" s="9"/>
      <c r="N20" s="8"/>
      <c r="O20" s="9"/>
      <c r="P20" s="9"/>
      <c r="Q20" s="9"/>
    </row>
    <row r="21" spans="2:17" ht="16.5" customHeight="1" x14ac:dyDescent="0.2">
      <c r="B21" s="115" t="s">
        <v>46</v>
      </c>
      <c r="C21" s="116">
        <v>5907</v>
      </c>
      <c r="D21" s="116">
        <v>487092</v>
      </c>
      <c r="E21" s="116">
        <v>7132</v>
      </c>
      <c r="F21" s="117">
        <f>+E21/$E$51</f>
        <v>5.2178748061221504E-2</v>
      </c>
      <c r="I21" s="8"/>
      <c r="J21" s="9"/>
      <c r="K21" s="9"/>
      <c r="L21" s="9"/>
      <c r="N21" s="8"/>
      <c r="O21" s="9"/>
      <c r="P21" s="9"/>
      <c r="Q21" s="9"/>
    </row>
    <row r="22" spans="2:17" ht="16.5" customHeight="1" x14ac:dyDescent="0.2">
      <c r="B22" s="115" t="s">
        <v>52</v>
      </c>
      <c r="C22" s="116">
        <v>5283</v>
      </c>
      <c r="D22" s="116">
        <v>360808</v>
      </c>
      <c r="E22" s="116">
        <v>6593</v>
      </c>
      <c r="F22" s="117">
        <f>+E22/$E$51</f>
        <v>4.8235345761025429E-2</v>
      </c>
      <c r="I22" s="8"/>
      <c r="J22" s="9"/>
      <c r="K22" s="9"/>
      <c r="L22" s="9"/>
      <c r="N22" s="8"/>
      <c r="O22" s="9"/>
      <c r="P22" s="9"/>
      <c r="Q22" s="9"/>
    </row>
    <row r="23" spans="2:17" ht="16.5" customHeight="1" x14ac:dyDescent="0.2">
      <c r="B23" s="115" t="s">
        <v>54</v>
      </c>
      <c r="C23" s="116">
        <v>5644</v>
      </c>
      <c r="D23" s="116">
        <v>452479</v>
      </c>
      <c r="E23" s="116">
        <v>6530</v>
      </c>
      <c r="F23" s="117">
        <f>+E23/$E$51</f>
        <v>4.777442860905446E-2</v>
      </c>
      <c r="I23" s="8"/>
      <c r="J23" s="9"/>
      <c r="K23" s="9"/>
      <c r="L23" s="9"/>
      <c r="N23" s="8"/>
      <c r="O23" s="9"/>
      <c r="P23" s="9"/>
      <c r="Q23" s="9"/>
    </row>
    <row r="24" spans="2:17" ht="16.5" customHeight="1" x14ac:dyDescent="0.2">
      <c r="B24" s="115" t="s">
        <v>57</v>
      </c>
      <c r="C24" s="116">
        <v>4448</v>
      </c>
      <c r="D24" s="116">
        <v>417711</v>
      </c>
      <c r="E24" s="116">
        <v>5387</v>
      </c>
      <c r="F24" s="117">
        <f>+E24/$E$51</f>
        <v>3.9412074566152588E-2</v>
      </c>
      <c r="I24" s="8"/>
      <c r="J24" s="9"/>
      <c r="K24" s="9"/>
      <c r="L24" s="9"/>
      <c r="N24" s="8"/>
      <c r="O24" s="9"/>
      <c r="P24" s="9"/>
      <c r="Q24" s="9"/>
    </row>
    <row r="25" spans="2:17" ht="16.5" customHeight="1" x14ac:dyDescent="0.2">
      <c r="B25" s="115" t="s">
        <v>50</v>
      </c>
      <c r="C25" s="116">
        <v>3265</v>
      </c>
      <c r="D25" s="116">
        <v>210261</v>
      </c>
      <c r="E25" s="116">
        <v>4075</v>
      </c>
      <c r="F25" s="117">
        <f>+E25/$E$51</f>
        <v>2.9813291972725409E-2</v>
      </c>
      <c r="I25" s="8"/>
      <c r="J25" s="9"/>
      <c r="K25" s="9"/>
      <c r="L25" s="9"/>
      <c r="N25" s="8"/>
      <c r="O25" s="9"/>
      <c r="P25" s="9"/>
      <c r="Q25" s="9"/>
    </row>
    <row r="26" spans="2:17" ht="16.5" customHeight="1" x14ac:dyDescent="0.2">
      <c r="B26" s="115" t="s">
        <v>56</v>
      </c>
      <c r="C26" s="116">
        <v>3285</v>
      </c>
      <c r="D26" s="116">
        <v>270647</v>
      </c>
      <c r="E26" s="116">
        <v>3772</v>
      </c>
      <c r="F26" s="117">
        <f>+E26/$E$51</f>
        <v>2.7596499956103127E-2</v>
      </c>
      <c r="I26" s="8"/>
      <c r="J26" s="9"/>
      <c r="K26" s="9"/>
      <c r="L26" s="9"/>
      <c r="N26" s="8"/>
      <c r="O26" s="9"/>
      <c r="P26" s="9"/>
      <c r="Q26" s="9"/>
    </row>
    <row r="27" spans="2:17" ht="16.5" customHeight="1" x14ac:dyDescent="0.2">
      <c r="B27" s="115" t="s">
        <v>55</v>
      </c>
      <c r="C27" s="116">
        <v>2867</v>
      </c>
      <c r="D27" s="116">
        <v>195688</v>
      </c>
      <c r="E27" s="116">
        <v>3514</v>
      </c>
      <c r="F27" s="117">
        <f>+E27/$E$51</f>
        <v>2.5708934476602968E-2</v>
      </c>
      <c r="I27" s="8"/>
      <c r="J27" s="9"/>
      <c r="K27" s="9"/>
      <c r="L27" s="9"/>
      <c r="N27" s="8"/>
      <c r="O27" s="9"/>
      <c r="P27" s="9"/>
      <c r="Q27" s="9"/>
    </row>
    <row r="28" spans="2:17" ht="16.5" customHeight="1" x14ac:dyDescent="0.2">
      <c r="B28" s="115" t="s">
        <v>53</v>
      </c>
      <c r="C28" s="116">
        <v>2555</v>
      </c>
      <c r="D28" s="116">
        <v>188081</v>
      </c>
      <c r="E28" s="116">
        <v>3170</v>
      </c>
      <c r="F28" s="117">
        <f>+E28/$E$51</f>
        <v>2.3192180503936087E-2</v>
      </c>
      <c r="I28" s="8"/>
      <c r="J28" s="9"/>
      <c r="K28" s="9"/>
      <c r="L28" s="9"/>
      <c r="N28" s="8"/>
      <c r="O28" s="9"/>
      <c r="P28" s="9"/>
      <c r="Q28" s="9"/>
    </row>
    <row r="29" spans="2:17" ht="16.5" customHeight="1" x14ac:dyDescent="0.2">
      <c r="B29" s="115" t="s">
        <v>59</v>
      </c>
      <c r="C29" s="116">
        <v>2024</v>
      </c>
      <c r="D29" s="116">
        <v>145785</v>
      </c>
      <c r="E29" s="116">
        <v>2491</v>
      </c>
      <c r="F29" s="117">
        <f>+E29/$E$51</f>
        <v>1.8224517866026749E-2</v>
      </c>
      <c r="I29" s="8"/>
      <c r="J29" s="9"/>
      <c r="K29" s="9"/>
      <c r="L29" s="9"/>
      <c r="N29" s="8"/>
      <c r="O29" s="9"/>
      <c r="P29" s="9"/>
      <c r="Q29" s="9"/>
    </row>
    <row r="30" spans="2:17" ht="16.5" customHeight="1" x14ac:dyDescent="0.2">
      <c r="B30" s="115" t="s">
        <v>60</v>
      </c>
      <c r="C30" s="116">
        <v>1374</v>
      </c>
      <c r="D30" s="116">
        <v>100348</v>
      </c>
      <c r="E30" s="116">
        <v>1666</v>
      </c>
      <c r="F30" s="117">
        <f>+E30/$E$51</f>
        <v>1.2188698018787861E-2</v>
      </c>
      <c r="I30" s="8"/>
      <c r="J30" s="9"/>
      <c r="K30" s="9"/>
      <c r="L30" s="9"/>
      <c r="N30" s="8"/>
      <c r="O30" s="9"/>
      <c r="P30" s="9"/>
      <c r="Q30" s="9"/>
    </row>
    <row r="31" spans="2:17" ht="16.5" customHeight="1" x14ac:dyDescent="0.2">
      <c r="B31" s="115" t="s">
        <v>62</v>
      </c>
      <c r="C31" s="116">
        <v>1134</v>
      </c>
      <c r="D31" s="116">
        <v>71134</v>
      </c>
      <c r="E31" s="116">
        <v>1455</v>
      </c>
      <c r="F31" s="117">
        <f>+E31/$E$51</f>
        <v>1.0644991366948582E-2</v>
      </c>
      <c r="I31" s="8"/>
      <c r="J31" s="9"/>
      <c r="K31" s="9"/>
      <c r="L31" s="9"/>
      <c r="N31" s="8"/>
      <c r="O31" s="9"/>
      <c r="P31" s="9"/>
      <c r="Q31" s="9"/>
    </row>
    <row r="32" spans="2:17" ht="16.5" customHeight="1" x14ac:dyDescent="0.2">
      <c r="B32" s="115" t="s">
        <v>61</v>
      </c>
      <c r="C32" s="116">
        <v>1085</v>
      </c>
      <c r="D32" s="116">
        <v>96208</v>
      </c>
      <c r="E32" s="116">
        <v>1200</v>
      </c>
      <c r="F32" s="117">
        <f>+E32/$E$51</f>
        <v>8.7793743232565634E-3</v>
      </c>
      <c r="I32" s="8"/>
      <c r="J32" s="9"/>
      <c r="K32" s="9"/>
      <c r="L32" s="9"/>
      <c r="N32" s="8"/>
      <c r="O32" s="9"/>
      <c r="P32" s="9"/>
      <c r="Q32" s="9"/>
    </row>
    <row r="33" spans="2:17" ht="16.5" customHeight="1" x14ac:dyDescent="0.2">
      <c r="B33" s="115" t="s">
        <v>67</v>
      </c>
      <c r="C33" s="116">
        <v>825</v>
      </c>
      <c r="D33" s="116">
        <v>51577</v>
      </c>
      <c r="E33" s="116">
        <v>1028</v>
      </c>
      <c r="F33" s="117">
        <f>+E33/$E$51</f>
        <v>7.520997336923122E-3</v>
      </c>
      <c r="I33" s="8"/>
      <c r="J33" s="9"/>
      <c r="K33" s="9"/>
      <c r="L33" s="9"/>
      <c r="N33" s="8"/>
      <c r="O33" s="9"/>
      <c r="P33" s="9"/>
      <c r="Q33" s="9"/>
    </row>
    <row r="34" spans="2:17" ht="16.5" customHeight="1" x14ac:dyDescent="0.2">
      <c r="B34" s="115" t="s">
        <v>63</v>
      </c>
      <c r="C34" s="116">
        <v>864</v>
      </c>
      <c r="D34" s="116">
        <v>57542</v>
      </c>
      <c r="E34" s="116">
        <v>1018</v>
      </c>
      <c r="F34" s="117">
        <f>+E34/$E$51</f>
        <v>7.4478358842293172E-3</v>
      </c>
      <c r="I34" s="8"/>
      <c r="J34" s="9"/>
      <c r="K34" s="9"/>
      <c r="L34" s="9"/>
      <c r="N34" s="8"/>
      <c r="O34" s="9"/>
      <c r="P34" s="9"/>
      <c r="Q34" s="9"/>
    </row>
    <row r="35" spans="2:17" ht="16.5" customHeight="1" x14ac:dyDescent="0.2">
      <c r="B35" s="115" t="s">
        <v>65</v>
      </c>
      <c r="C35" s="116">
        <v>715</v>
      </c>
      <c r="D35" s="116">
        <v>44450</v>
      </c>
      <c r="E35" s="116">
        <v>908</v>
      </c>
      <c r="F35" s="117">
        <f>+E35/$E$51</f>
        <v>6.6430599045974653E-3</v>
      </c>
      <c r="I35" s="8"/>
      <c r="J35" s="9"/>
      <c r="K35" s="9"/>
      <c r="L35" s="9"/>
      <c r="N35" s="8"/>
      <c r="O35" s="9"/>
      <c r="P35" s="9"/>
      <c r="Q35" s="9"/>
    </row>
    <row r="36" spans="2:17" ht="16.5" customHeight="1" x14ac:dyDescent="0.2">
      <c r="B36" s="115" t="s">
        <v>64</v>
      </c>
      <c r="C36" s="116">
        <v>498</v>
      </c>
      <c r="D36" s="116">
        <v>44303</v>
      </c>
      <c r="E36" s="116">
        <v>612</v>
      </c>
      <c r="F36" s="117">
        <f>+E36/$E$51</f>
        <v>4.4774809048608467E-3</v>
      </c>
      <c r="I36" s="8"/>
      <c r="J36" s="9"/>
      <c r="K36" s="9"/>
      <c r="L36" s="9"/>
      <c r="N36" s="8"/>
      <c r="O36" s="9"/>
      <c r="P36" s="9"/>
      <c r="Q36" s="9"/>
    </row>
    <row r="37" spans="2:17" ht="16.5" customHeight="1" x14ac:dyDescent="0.2">
      <c r="B37" s="115" t="s">
        <v>68</v>
      </c>
      <c r="C37" s="116">
        <v>480</v>
      </c>
      <c r="D37" s="116">
        <v>35315</v>
      </c>
      <c r="E37" s="116">
        <v>522</v>
      </c>
      <c r="F37" s="117">
        <f>+E37/$E$51</f>
        <v>3.8190278306166046E-3</v>
      </c>
      <c r="I37" s="8"/>
      <c r="J37" s="9"/>
      <c r="K37" s="9"/>
      <c r="L37" s="9"/>
      <c r="N37" s="8"/>
      <c r="O37" s="9"/>
      <c r="P37" s="9"/>
      <c r="Q37" s="9"/>
    </row>
    <row r="38" spans="2:17" ht="16.5" customHeight="1" x14ac:dyDescent="0.2">
      <c r="B38" s="115" t="s">
        <v>66</v>
      </c>
      <c r="C38" s="116">
        <v>422</v>
      </c>
      <c r="D38" s="116">
        <v>28736</v>
      </c>
      <c r="E38" s="116">
        <v>504</v>
      </c>
      <c r="F38" s="117">
        <f>+E38/$E$51</f>
        <v>3.6873372157677563E-3</v>
      </c>
      <c r="I38" s="8"/>
      <c r="J38" s="9"/>
      <c r="K38" s="9"/>
      <c r="L38" s="9"/>
      <c r="N38" s="8"/>
      <c r="O38" s="9"/>
      <c r="P38" s="9"/>
      <c r="Q38" s="9"/>
    </row>
    <row r="39" spans="2:17" ht="16.5" customHeight="1" x14ac:dyDescent="0.2">
      <c r="B39" s="115" t="s">
        <v>155</v>
      </c>
      <c r="C39" s="116">
        <v>357</v>
      </c>
      <c r="D39" s="116">
        <v>22953</v>
      </c>
      <c r="E39" s="116">
        <v>459</v>
      </c>
      <c r="F39" s="117">
        <f>+E39/$E$51</f>
        <v>3.358110678645635E-3</v>
      </c>
      <c r="I39" s="8"/>
      <c r="J39" s="9"/>
      <c r="K39" s="9"/>
      <c r="L39" s="9"/>
      <c r="N39" s="8"/>
      <c r="O39" s="9"/>
      <c r="P39" s="9"/>
      <c r="Q39" s="9"/>
    </row>
    <row r="40" spans="2:17" ht="16.5" customHeight="1" x14ac:dyDescent="0.2">
      <c r="B40" s="115" t="s">
        <v>153</v>
      </c>
      <c r="C40" s="116">
        <v>313</v>
      </c>
      <c r="D40" s="116">
        <v>19932</v>
      </c>
      <c r="E40" s="116">
        <v>407</v>
      </c>
      <c r="F40" s="117">
        <f>+E40/$E$51</f>
        <v>2.9776711246378507E-3</v>
      </c>
      <c r="I40" s="8"/>
      <c r="J40" s="9"/>
      <c r="K40" s="9"/>
      <c r="L40" s="9"/>
      <c r="N40" s="8"/>
      <c r="O40" s="9"/>
      <c r="P40" s="9"/>
      <c r="Q40" s="9"/>
    </row>
    <row r="41" spans="2:17" ht="16.5" customHeight="1" x14ac:dyDescent="0.2">
      <c r="B41" s="115" t="s">
        <v>69</v>
      </c>
      <c r="C41" s="116">
        <v>290</v>
      </c>
      <c r="D41" s="116">
        <v>20582</v>
      </c>
      <c r="E41" s="116">
        <v>360</v>
      </c>
      <c r="F41" s="117">
        <f>+E41/$E$51</f>
        <v>2.6338122969769688E-3</v>
      </c>
      <c r="I41" s="8"/>
      <c r="J41" s="9"/>
      <c r="K41" s="9"/>
      <c r="L41" s="9"/>
      <c r="N41" s="8"/>
      <c r="O41" s="9"/>
      <c r="P41" s="9"/>
      <c r="Q41" s="9"/>
    </row>
    <row r="42" spans="2:17" ht="16.5" customHeight="1" x14ac:dyDescent="0.2">
      <c r="B42" s="115" t="s">
        <v>157</v>
      </c>
      <c r="C42" s="116">
        <v>144</v>
      </c>
      <c r="D42" s="116">
        <v>8449</v>
      </c>
      <c r="E42" s="116">
        <v>162</v>
      </c>
      <c r="F42" s="117">
        <f>+E42/$E$51</f>
        <v>1.185215533639636E-3</v>
      </c>
      <c r="I42" s="8"/>
      <c r="J42" s="9"/>
      <c r="K42" s="9"/>
      <c r="L42" s="9"/>
      <c r="N42" s="8"/>
      <c r="O42" s="9"/>
      <c r="P42" s="9"/>
      <c r="Q42" s="9"/>
    </row>
    <row r="43" spans="2:17" ht="16.5" customHeight="1" x14ac:dyDescent="0.2">
      <c r="B43" s="115" t="s">
        <v>78</v>
      </c>
      <c r="C43" s="116">
        <v>104</v>
      </c>
      <c r="D43" s="116">
        <v>6028</v>
      </c>
      <c r="E43" s="116">
        <v>119</v>
      </c>
      <c r="F43" s="117">
        <f>+E43/$E$51</f>
        <v>8.706212870562758E-4</v>
      </c>
      <c r="I43" s="8"/>
      <c r="J43" s="9"/>
      <c r="K43" s="9"/>
      <c r="L43" s="9"/>
      <c r="N43" s="8"/>
      <c r="O43" s="9"/>
      <c r="P43" s="9"/>
      <c r="Q43" s="9"/>
    </row>
    <row r="44" spans="2:17" ht="16.5" customHeight="1" x14ac:dyDescent="0.2">
      <c r="B44" s="115" t="s">
        <v>149</v>
      </c>
      <c r="C44" s="116">
        <v>102</v>
      </c>
      <c r="D44" s="116">
        <v>7686</v>
      </c>
      <c r="E44" s="116">
        <v>116</v>
      </c>
      <c r="F44" s="117">
        <f>+E44/$E$51</f>
        <v>8.4867285124813434E-4</v>
      </c>
      <c r="I44" s="8"/>
      <c r="J44" s="9"/>
      <c r="K44" s="9"/>
      <c r="L44" s="9"/>
      <c r="N44" s="8"/>
      <c r="O44" s="9"/>
      <c r="P44" s="9"/>
      <c r="Q44" s="9"/>
    </row>
    <row r="45" spans="2:17" ht="16.5" customHeight="1" x14ac:dyDescent="0.2">
      <c r="B45" s="115" t="s">
        <v>219</v>
      </c>
      <c r="C45" s="116">
        <v>104</v>
      </c>
      <c r="D45" s="116">
        <v>6069</v>
      </c>
      <c r="E45" s="116">
        <v>115</v>
      </c>
      <c r="F45" s="117">
        <f>+E45/$E$51</f>
        <v>8.4135670597875389E-4</v>
      </c>
      <c r="I45" s="8"/>
      <c r="J45" s="9"/>
      <c r="K45" s="9"/>
      <c r="L45" s="9"/>
      <c r="N45" s="8"/>
      <c r="O45" s="9"/>
      <c r="P45" s="9"/>
      <c r="Q45" s="9"/>
    </row>
    <row r="46" spans="2:17" ht="16.5" customHeight="1" x14ac:dyDescent="0.2">
      <c r="B46" s="115" t="s">
        <v>75</v>
      </c>
      <c r="C46" s="116">
        <v>93</v>
      </c>
      <c r="D46" s="116">
        <v>6235</v>
      </c>
      <c r="E46" s="116">
        <v>104</v>
      </c>
      <c r="F46" s="117">
        <f>+E46/$E$51</f>
        <v>7.6087910801556872E-4</v>
      </c>
      <c r="I46" s="8"/>
      <c r="J46" s="9"/>
      <c r="K46" s="9"/>
      <c r="L46" s="9"/>
      <c r="N46" s="8"/>
      <c r="O46" s="9"/>
      <c r="P46" s="9"/>
      <c r="Q46" s="9"/>
    </row>
    <row r="47" spans="2:17" ht="16.5" customHeight="1" x14ac:dyDescent="0.2">
      <c r="B47" s="115" t="s">
        <v>161</v>
      </c>
      <c r="C47" s="116">
        <v>88</v>
      </c>
      <c r="D47" s="116">
        <v>4928</v>
      </c>
      <c r="E47" s="116">
        <v>99</v>
      </c>
      <c r="F47" s="117">
        <f>+E47/$E$51</f>
        <v>7.2429838166866646E-4</v>
      </c>
      <c r="I47" s="8"/>
      <c r="J47" s="9"/>
      <c r="K47" s="9"/>
      <c r="L47" s="9"/>
      <c r="N47" s="8"/>
      <c r="O47" s="9"/>
      <c r="P47" s="9"/>
      <c r="Q47" s="9"/>
    </row>
    <row r="48" spans="2:17" ht="16.5" customHeight="1" x14ac:dyDescent="0.2">
      <c r="B48" s="115" t="s">
        <v>156</v>
      </c>
      <c r="C48" s="116">
        <v>82</v>
      </c>
      <c r="D48" s="116">
        <v>6970</v>
      </c>
      <c r="E48" s="116">
        <v>94</v>
      </c>
      <c r="F48" s="117">
        <f>+E48/$E$51</f>
        <v>6.877176553217641E-4</v>
      </c>
      <c r="I48" s="8"/>
      <c r="J48" s="9"/>
      <c r="K48" s="9"/>
      <c r="L48" s="9"/>
      <c r="N48" s="8"/>
      <c r="O48" s="9"/>
      <c r="P48" s="9"/>
      <c r="Q48" s="9"/>
    </row>
    <row r="49" spans="2:20" ht="16.5" customHeight="1" x14ac:dyDescent="0.2">
      <c r="B49" s="115" t="s">
        <v>76</v>
      </c>
      <c r="C49" s="116">
        <v>62</v>
      </c>
      <c r="D49" s="116">
        <v>3444</v>
      </c>
      <c r="E49" s="116">
        <v>71</v>
      </c>
      <c r="F49" s="117">
        <f>+E49/$E$51</f>
        <v>5.194463141260133E-4</v>
      </c>
      <c r="I49" s="8"/>
      <c r="J49" s="9"/>
      <c r="K49" s="9"/>
      <c r="L49" s="9"/>
      <c r="N49" s="8"/>
      <c r="O49" s="9"/>
      <c r="P49" s="9"/>
      <c r="Q49" s="9"/>
    </row>
    <row r="50" spans="2:20" ht="16.5" customHeight="1" x14ac:dyDescent="0.2">
      <c r="B50" s="115" t="s">
        <v>83</v>
      </c>
      <c r="C50" s="116">
        <v>20</v>
      </c>
      <c r="D50" s="116">
        <v>2392</v>
      </c>
      <c r="E50" s="116">
        <v>24</v>
      </c>
      <c r="F50" s="117">
        <f>+E50/$E$51</f>
        <v>1.7558748646513125E-4</v>
      </c>
      <c r="I50" s="8"/>
      <c r="J50" s="9"/>
      <c r="K50" s="9"/>
      <c r="L50" s="9"/>
      <c r="N50" s="8"/>
      <c r="O50" s="9"/>
      <c r="P50" s="9"/>
      <c r="Q50" s="9"/>
    </row>
    <row r="51" spans="2:20" ht="16.5" customHeight="1" x14ac:dyDescent="0.2">
      <c r="B51" s="88" t="s">
        <v>94</v>
      </c>
      <c r="C51" s="89">
        <f>SUM(C14:C50)</f>
        <v>117156</v>
      </c>
      <c r="D51" s="89">
        <f>SUM(D14:D50)</f>
        <v>9019683</v>
      </c>
      <c r="E51" s="89">
        <f>SUM(E14:E50)</f>
        <v>136684</v>
      </c>
      <c r="F51" s="90">
        <f>SUM(F14:F50)</f>
        <v>1</v>
      </c>
      <c r="R51" s="6"/>
      <c r="S51" s="6"/>
      <c r="T51" s="6"/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R91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9.7109375" style="1" customWidth="1"/>
    <col min="3" max="3" width="11.7109375" style="1" customWidth="1"/>
    <col min="4" max="4" width="10.28515625" style="1" customWidth="1"/>
    <col min="5" max="5" width="10.140625" style="1" customWidth="1"/>
    <col min="6" max="6" width="11.7109375" style="1" customWidth="1"/>
    <col min="7" max="7" width="12.140625" style="1" customWidth="1"/>
    <col min="8" max="8" width="12" style="1" customWidth="1"/>
    <col min="9" max="16384" width="11.42578125" style="1"/>
  </cols>
  <sheetData>
    <row r="9" spans="1:18" ht="20.100000000000001" customHeight="1" x14ac:dyDescent="0.2">
      <c r="A9" s="113" t="s">
        <v>25</v>
      </c>
      <c r="B9" s="113"/>
      <c r="C9" s="113"/>
      <c r="D9" s="113"/>
      <c r="E9" s="113"/>
      <c r="F9" s="113"/>
      <c r="G9" s="113"/>
      <c r="H9" s="113"/>
      <c r="I9" s="12"/>
    </row>
    <row r="10" spans="1:18" x14ac:dyDescent="0.2">
      <c r="A10" s="10"/>
      <c r="B10" s="10"/>
      <c r="C10" s="10"/>
      <c r="D10" s="10"/>
      <c r="E10" s="114" t="str">
        <f>+CONCATENATE(MID(Principal!C13,1,14)," de ambas temporadas")</f>
        <v>datos al 31/05 de ambas temporadas</v>
      </c>
      <c r="F10" s="114"/>
      <c r="G10" s="114"/>
      <c r="H10" s="114"/>
      <c r="I10" s="12"/>
    </row>
    <row r="11" spans="1:18" x14ac:dyDescent="0.2">
      <c r="A11" s="10"/>
      <c r="B11" s="10"/>
      <c r="C11" s="10"/>
      <c r="D11" s="10"/>
      <c r="E11" s="55"/>
      <c r="F11" s="55"/>
      <c r="G11" s="55"/>
      <c r="H11" s="55"/>
      <c r="I11" s="12"/>
    </row>
    <row r="12" spans="1:18" ht="16.5" customHeight="1" x14ac:dyDescent="0.2">
      <c r="A12" s="58"/>
      <c r="B12" s="59"/>
      <c r="C12" s="59"/>
      <c r="D12" s="60">
        <v>2023</v>
      </c>
      <c r="E12" s="58"/>
      <c r="F12" s="61"/>
      <c r="G12" s="61"/>
      <c r="H12" s="91">
        <v>2024</v>
      </c>
      <c r="I12" s="12"/>
    </row>
    <row r="13" spans="1:18" ht="16.5" customHeight="1" x14ac:dyDescent="0.2">
      <c r="A13" s="62" t="s">
        <v>15</v>
      </c>
      <c r="B13" s="92" t="s">
        <v>192</v>
      </c>
      <c r="C13" s="92" t="s">
        <v>193</v>
      </c>
      <c r="D13" s="93" t="s">
        <v>194</v>
      </c>
      <c r="E13" s="94" t="s">
        <v>9</v>
      </c>
      <c r="F13" s="93" t="s">
        <v>10</v>
      </c>
      <c r="G13" s="93" t="s">
        <v>11</v>
      </c>
      <c r="H13" s="93" t="s">
        <v>195</v>
      </c>
      <c r="I13" s="13"/>
      <c r="K13" s="14"/>
      <c r="L13" s="4"/>
      <c r="M13" s="4"/>
      <c r="N13" s="14"/>
      <c r="O13" s="14"/>
      <c r="P13" s="14"/>
      <c r="Q13" s="14"/>
      <c r="R13" s="15"/>
    </row>
    <row r="14" spans="1:18" ht="16.5" customHeight="1" x14ac:dyDescent="0.2">
      <c r="A14" s="96" t="s">
        <v>223</v>
      </c>
      <c r="B14" s="97">
        <v>630</v>
      </c>
      <c r="C14" s="97">
        <v>630</v>
      </c>
      <c r="D14" s="97">
        <v>475</v>
      </c>
      <c r="E14" s="98">
        <v>0</v>
      </c>
      <c r="F14" s="99">
        <v>0</v>
      </c>
      <c r="G14" s="99">
        <v>0</v>
      </c>
      <c r="H14" s="100">
        <f t="shared" ref="H14:H37" si="0">(+G14-D14)/D14</f>
        <v>-1</v>
      </c>
      <c r="I14" s="13"/>
      <c r="K14" s="14"/>
      <c r="L14" s="4"/>
      <c r="M14" s="4"/>
      <c r="N14" s="14"/>
      <c r="O14" s="14"/>
      <c r="P14" s="14"/>
      <c r="Q14" s="14"/>
      <c r="R14" s="15"/>
    </row>
    <row r="15" spans="1:18" ht="16.5" customHeight="1" x14ac:dyDescent="0.2">
      <c r="A15" s="96" t="s">
        <v>165</v>
      </c>
      <c r="B15" s="97">
        <v>0</v>
      </c>
      <c r="C15" s="97">
        <v>33082</v>
      </c>
      <c r="D15" s="97">
        <v>404</v>
      </c>
      <c r="E15" s="98">
        <v>0</v>
      </c>
      <c r="F15" s="99">
        <v>2173</v>
      </c>
      <c r="G15" s="99">
        <v>27</v>
      </c>
      <c r="H15" s="100">
        <f t="shared" si="0"/>
        <v>-0.93316831683168322</v>
      </c>
      <c r="I15" s="13"/>
      <c r="K15" s="14"/>
      <c r="L15" s="4"/>
      <c r="M15" s="4"/>
      <c r="N15" s="14"/>
      <c r="O15" s="14"/>
      <c r="P15" s="14"/>
      <c r="Q15" s="14"/>
      <c r="R15" s="15"/>
    </row>
    <row r="16" spans="1:18" ht="16.5" customHeight="1" x14ac:dyDescent="0.2">
      <c r="A16" s="96" t="s">
        <v>95</v>
      </c>
      <c r="B16" s="97">
        <v>0</v>
      </c>
      <c r="C16" s="97">
        <v>0</v>
      </c>
      <c r="D16" s="97">
        <v>0</v>
      </c>
      <c r="E16" s="98">
        <v>60</v>
      </c>
      <c r="F16" s="99">
        <v>3404</v>
      </c>
      <c r="G16" s="99">
        <v>57</v>
      </c>
      <c r="H16" s="101" t="s">
        <v>106</v>
      </c>
      <c r="I16" s="16"/>
      <c r="K16" s="17"/>
      <c r="L16" s="18"/>
      <c r="M16" s="18"/>
      <c r="N16" s="5"/>
      <c r="O16" s="5"/>
      <c r="P16" s="5"/>
      <c r="Q16" s="5"/>
      <c r="R16" s="5"/>
    </row>
    <row r="17" spans="1:18" ht="16.5" customHeight="1" x14ac:dyDescent="0.2">
      <c r="A17" s="96" t="s">
        <v>166</v>
      </c>
      <c r="B17" s="97">
        <v>3080</v>
      </c>
      <c r="C17" s="97">
        <v>40182</v>
      </c>
      <c r="D17" s="97">
        <v>4134</v>
      </c>
      <c r="E17" s="98">
        <v>99</v>
      </c>
      <c r="F17" s="99">
        <v>99</v>
      </c>
      <c r="G17" s="99">
        <v>134</v>
      </c>
      <c r="H17" s="100">
        <f t="shared" si="0"/>
        <v>-0.96758587324625056</v>
      </c>
      <c r="I17" s="16"/>
      <c r="K17" s="17"/>
      <c r="L17" s="18"/>
      <c r="M17" s="18"/>
      <c r="N17" s="5"/>
      <c r="O17" s="5"/>
      <c r="P17" s="5"/>
      <c r="Q17" s="5"/>
      <c r="R17" s="5"/>
    </row>
    <row r="18" spans="1:18" ht="16.5" customHeight="1" x14ac:dyDescent="0.2">
      <c r="A18" s="96" t="s">
        <v>96</v>
      </c>
      <c r="B18" s="97">
        <v>80</v>
      </c>
      <c r="C18" s="97">
        <v>9280</v>
      </c>
      <c r="D18" s="97">
        <v>91</v>
      </c>
      <c r="E18" s="98">
        <v>509</v>
      </c>
      <c r="F18" s="99">
        <v>61781</v>
      </c>
      <c r="G18" s="99">
        <v>560</v>
      </c>
      <c r="H18" s="100">
        <f t="shared" si="0"/>
        <v>5.1538461538461542</v>
      </c>
      <c r="I18" s="16"/>
      <c r="K18" s="17"/>
      <c r="L18" s="18"/>
      <c r="M18" s="18"/>
      <c r="N18" s="5"/>
      <c r="O18" s="5"/>
      <c r="P18" s="5"/>
      <c r="Q18" s="5"/>
      <c r="R18" s="5"/>
    </row>
    <row r="19" spans="1:18" ht="16.5" customHeight="1" x14ac:dyDescent="0.2">
      <c r="A19" s="96" t="s">
        <v>97</v>
      </c>
      <c r="B19" s="97">
        <v>8</v>
      </c>
      <c r="C19" s="97">
        <v>960</v>
      </c>
      <c r="D19" s="97">
        <v>10</v>
      </c>
      <c r="E19" s="98">
        <v>0</v>
      </c>
      <c r="F19" s="99">
        <v>0</v>
      </c>
      <c r="G19" s="99">
        <v>0</v>
      </c>
      <c r="H19" s="100">
        <f t="shared" si="0"/>
        <v>-1</v>
      </c>
      <c r="I19" s="16"/>
      <c r="K19" s="17"/>
      <c r="L19" s="18"/>
      <c r="M19" s="18"/>
      <c r="N19" s="5"/>
      <c r="O19" s="5"/>
      <c r="P19" s="5"/>
      <c r="Q19" s="5"/>
      <c r="R19" s="5"/>
    </row>
    <row r="20" spans="1:18" ht="16.5" customHeight="1" x14ac:dyDescent="0.2">
      <c r="A20" s="96" t="s">
        <v>167</v>
      </c>
      <c r="B20" s="97">
        <v>235</v>
      </c>
      <c r="C20" s="97">
        <v>28200</v>
      </c>
      <c r="D20" s="97">
        <v>282</v>
      </c>
      <c r="E20" s="98">
        <v>0</v>
      </c>
      <c r="F20" s="99">
        <v>0</v>
      </c>
      <c r="G20" s="99">
        <v>0</v>
      </c>
      <c r="H20" s="100">
        <f t="shared" si="0"/>
        <v>-1</v>
      </c>
      <c r="I20" s="16"/>
      <c r="K20" s="17"/>
      <c r="L20" s="18"/>
      <c r="M20" s="18"/>
      <c r="N20" s="5"/>
      <c r="O20" s="5"/>
      <c r="P20" s="5"/>
      <c r="Q20" s="5"/>
      <c r="R20" s="5"/>
    </row>
    <row r="21" spans="1:18" ht="16.5" customHeight="1" x14ac:dyDescent="0.2">
      <c r="A21" s="96" t="s">
        <v>98</v>
      </c>
      <c r="B21" s="97">
        <v>0</v>
      </c>
      <c r="C21" s="97">
        <v>1821</v>
      </c>
      <c r="D21" s="97">
        <v>25</v>
      </c>
      <c r="E21" s="98">
        <v>700</v>
      </c>
      <c r="F21" s="99">
        <v>173237</v>
      </c>
      <c r="G21" s="99">
        <v>2413</v>
      </c>
      <c r="H21" s="100">
        <f t="shared" si="0"/>
        <v>95.52</v>
      </c>
      <c r="I21" s="16"/>
      <c r="K21" s="17"/>
      <c r="L21" s="18"/>
      <c r="M21" s="18"/>
      <c r="N21" s="5"/>
      <c r="O21" s="5"/>
      <c r="P21" s="5"/>
      <c r="Q21" s="5"/>
      <c r="R21" s="5"/>
    </row>
    <row r="22" spans="1:18" ht="16.5" customHeight="1" x14ac:dyDescent="0.2">
      <c r="A22" s="96" t="s">
        <v>168</v>
      </c>
      <c r="B22" s="97">
        <v>1906</v>
      </c>
      <c r="C22" s="97">
        <v>121220</v>
      </c>
      <c r="D22" s="97">
        <v>2311</v>
      </c>
      <c r="E22" s="98">
        <v>300</v>
      </c>
      <c r="F22" s="99">
        <v>18936</v>
      </c>
      <c r="G22" s="99">
        <v>360</v>
      </c>
      <c r="H22" s="100">
        <f t="shared" si="0"/>
        <v>-0.84422327996538293</v>
      </c>
      <c r="I22" s="16"/>
      <c r="K22" s="17"/>
      <c r="L22" s="18"/>
      <c r="M22" s="18"/>
      <c r="N22" s="5"/>
      <c r="O22" s="5"/>
      <c r="P22" s="5"/>
      <c r="Q22" s="5"/>
      <c r="R22" s="5"/>
    </row>
    <row r="23" spans="1:18" ht="16.5" customHeight="1" x14ac:dyDescent="0.2">
      <c r="A23" s="96" t="s">
        <v>224</v>
      </c>
      <c r="B23" s="97">
        <v>120</v>
      </c>
      <c r="C23" s="97">
        <v>13440</v>
      </c>
      <c r="D23" s="97">
        <v>148</v>
      </c>
      <c r="E23" s="98">
        <v>0</v>
      </c>
      <c r="F23" s="99">
        <v>0</v>
      </c>
      <c r="G23" s="99">
        <v>0</v>
      </c>
      <c r="H23" s="100">
        <f t="shared" si="0"/>
        <v>-1</v>
      </c>
      <c r="I23" s="16"/>
      <c r="K23" s="17"/>
      <c r="L23" s="18"/>
      <c r="M23" s="18"/>
      <c r="N23" s="5"/>
      <c r="O23" s="5"/>
      <c r="P23" s="5"/>
      <c r="Q23" s="5"/>
      <c r="R23" s="5"/>
    </row>
    <row r="24" spans="1:18" ht="16.5" customHeight="1" x14ac:dyDescent="0.2">
      <c r="A24" s="96" t="s">
        <v>99</v>
      </c>
      <c r="B24" s="97">
        <v>11064</v>
      </c>
      <c r="C24" s="97">
        <v>595263</v>
      </c>
      <c r="D24" s="97">
        <v>11490</v>
      </c>
      <c r="E24" s="98">
        <v>9214</v>
      </c>
      <c r="F24" s="99">
        <v>549100</v>
      </c>
      <c r="G24" s="99">
        <v>9549</v>
      </c>
      <c r="H24" s="100">
        <f t="shared" si="0"/>
        <v>-0.16892950391644909</v>
      </c>
      <c r="I24" s="16"/>
      <c r="K24" s="17"/>
      <c r="L24" s="18"/>
      <c r="M24" s="18"/>
      <c r="N24" s="5"/>
      <c r="O24" s="5"/>
      <c r="P24" s="5"/>
      <c r="Q24" s="5"/>
      <c r="R24" s="5"/>
    </row>
    <row r="25" spans="1:18" ht="16.5" customHeight="1" x14ac:dyDescent="0.2">
      <c r="A25" s="96" t="s">
        <v>196</v>
      </c>
      <c r="B25" s="97">
        <v>0</v>
      </c>
      <c r="C25" s="97">
        <v>1</v>
      </c>
      <c r="D25" s="97">
        <v>1</v>
      </c>
      <c r="E25" s="98">
        <v>0</v>
      </c>
      <c r="F25" s="99">
        <v>1</v>
      </c>
      <c r="G25" s="99">
        <v>2</v>
      </c>
      <c r="H25" s="100">
        <f t="shared" si="0"/>
        <v>1</v>
      </c>
      <c r="I25" s="16"/>
      <c r="K25" s="17"/>
      <c r="L25" s="18"/>
      <c r="M25" s="18"/>
      <c r="N25" s="5"/>
      <c r="O25" s="5"/>
      <c r="P25" s="5"/>
      <c r="Q25" s="5"/>
      <c r="R25" s="5"/>
    </row>
    <row r="26" spans="1:18" ht="16.5" customHeight="1" x14ac:dyDescent="0.2">
      <c r="A26" s="96" t="s">
        <v>100</v>
      </c>
      <c r="B26" s="97">
        <v>302</v>
      </c>
      <c r="C26" s="97">
        <v>39160</v>
      </c>
      <c r="D26" s="97">
        <v>353</v>
      </c>
      <c r="E26" s="98">
        <v>212</v>
      </c>
      <c r="F26" s="99">
        <v>25141</v>
      </c>
      <c r="G26" s="99">
        <v>231</v>
      </c>
      <c r="H26" s="100">
        <f t="shared" si="0"/>
        <v>-0.34560906515580736</v>
      </c>
      <c r="I26" s="16"/>
      <c r="K26" s="17"/>
      <c r="L26" s="18"/>
      <c r="M26" s="18"/>
      <c r="N26" s="5"/>
      <c r="O26" s="5"/>
      <c r="P26" s="5"/>
      <c r="Q26" s="5"/>
      <c r="R26" s="5"/>
    </row>
    <row r="27" spans="1:18" ht="16.5" customHeight="1" x14ac:dyDescent="0.2">
      <c r="A27" s="96" t="s">
        <v>101</v>
      </c>
      <c r="B27" s="97">
        <v>73</v>
      </c>
      <c r="C27" s="97">
        <v>8760</v>
      </c>
      <c r="D27" s="97">
        <v>88</v>
      </c>
      <c r="E27" s="98">
        <v>0</v>
      </c>
      <c r="F27" s="99">
        <v>0</v>
      </c>
      <c r="G27" s="99">
        <v>0</v>
      </c>
      <c r="H27" s="100">
        <f t="shared" si="0"/>
        <v>-1</v>
      </c>
      <c r="I27" s="16"/>
      <c r="K27" s="17"/>
      <c r="L27" s="18"/>
      <c r="M27" s="18"/>
      <c r="N27" s="5"/>
      <c r="O27" s="5"/>
      <c r="P27" s="5"/>
      <c r="Q27" s="5"/>
      <c r="R27" s="5"/>
    </row>
    <row r="28" spans="1:18" ht="16.5" customHeight="1" x14ac:dyDescent="0.2">
      <c r="A28" s="96" t="s">
        <v>102</v>
      </c>
      <c r="B28" s="97">
        <v>20</v>
      </c>
      <c r="C28" s="97">
        <v>2400</v>
      </c>
      <c r="D28" s="97">
        <v>24</v>
      </c>
      <c r="E28" s="98">
        <v>0</v>
      </c>
      <c r="F28" s="99">
        <v>0</v>
      </c>
      <c r="G28" s="99">
        <v>0</v>
      </c>
      <c r="H28" s="100">
        <f t="shared" si="0"/>
        <v>-1</v>
      </c>
      <c r="I28" s="16"/>
      <c r="K28" s="17"/>
      <c r="L28" s="18"/>
      <c r="M28" s="18"/>
      <c r="N28" s="5"/>
      <c r="O28" s="5"/>
      <c r="P28" s="5"/>
      <c r="Q28" s="5"/>
      <c r="R28" s="5"/>
    </row>
    <row r="29" spans="1:18" ht="16.5" customHeight="1" x14ac:dyDescent="0.2">
      <c r="A29" s="96" t="s">
        <v>103</v>
      </c>
      <c r="B29" s="97">
        <v>79614</v>
      </c>
      <c r="C29" s="97">
        <v>6330686</v>
      </c>
      <c r="D29" s="97">
        <v>93280</v>
      </c>
      <c r="E29" s="98">
        <v>107942</v>
      </c>
      <c r="F29" s="99">
        <v>8470583</v>
      </c>
      <c r="G29" s="99">
        <v>127136</v>
      </c>
      <c r="H29" s="100">
        <f t="shared" si="0"/>
        <v>0.36295025728987995</v>
      </c>
      <c r="I29" s="16"/>
      <c r="K29" s="17"/>
      <c r="L29" s="18"/>
      <c r="M29" s="18"/>
      <c r="N29" s="5"/>
      <c r="O29" s="5"/>
      <c r="P29" s="5"/>
      <c r="Q29" s="5"/>
      <c r="R29" s="5"/>
    </row>
    <row r="30" spans="1:18" ht="16.5" customHeight="1" x14ac:dyDescent="0.2">
      <c r="A30" s="96" t="s">
        <v>104</v>
      </c>
      <c r="B30" s="97">
        <v>0</v>
      </c>
      <c r="C30" s="97">
        <v>17706</v>
      </c>
      <c r="D30" s="97">
        <v>207</v>
      </c>
      <c r="E30" s="98">
        <v>0</v>
      </c>
      <c r="F30" s="99">
        <v>38452</v>
      </c>
      <c r="G30" s="99">
        <v>481</v>
      </c>
      <c r="H30" s="100">
        <f t="shared" si="0"/>
        <v>1.3236714975845412</v>
      </c>
      <c r="I30" s="16"/>
      <c r="K30" s="17"/>
      <c r="L30" s="18"/>
      <c r="M30" s="18"/>
      <c r="N30" s="5"/>
      <c r="O30" s="5"/>
      <c r="P30" s="5"/>
      <c r="Q30" s="5"/>
      <c r="R30" s="5"/>
    </row>
    <row r="31" spans="1:18" ht="16.5" customHeight="1" x14ac:dyDescent="0.2">
      <c r="A31" s="96" t="s">
        <v>26</v>
      </c>
      <c r="B31" s="97">
        <v>2104</v>
      </c>
      <c r="C31" s="97">
        <v>6588</v>
      </c>
      <c r="D31" s="97">
        <v>2710</v>
      </c>
      <c r="E31" s="98">
        <v>3389</v>
      </c>
      <c r="F31" s="99">
        <v>7277</v>
      </c>
      <c r="G31" s="99">
        <v>4327</v>
      </c>
      <c r="H31" s="100">
        <f t="shared" si="0"/>
        <v>0.59667896678966792</v>
      </c>
      <c r="I31" s="16"/>
      <c r="K31" s="17"/>
      <c r="L31" s="18"/>
      <c r="M31" s="18"/>
      <c r="N31" s="5"/>
      <c r="O31" s="5"/>
      <c r="P31" s="5"/>
      <c r="Q31" s="5"/>
      <c r="R31" s="5"/>
    </row>
    <row r="32" spans="1:18" ht="16.5" customHeight="1" x14ac:dyDescent="0.2">
      <c r="A32" s="96" t="s">
        <v>27</v>
      </c>
      <c r="B32" s="97">
        <v>5654</v>
      </c>
      <c r="C32" s="97">
        <v>335034</v>
      </c>
      <c r="D32" s="97">
        <v>8565</v>
      </c>
      <c r="E32" s="98">
        <v>2313</v>
      </c>
      <c r="F32" s="99">
        <v>138780</v>
      </c>
      <c r="G32" s="99">
        <v>3483</v>
      </c>
      <c r="H32" s="100">
        <f t="shared" si="0"/>
        <v>-0.59334500875656737</v>
      </c>
      <c r="I32" s="16"/>
      <c r="K32" s="17"/>
      <c r="L32" s="18"/>
      <c r="M32" s="18"/>
      <c r="N32" s="5"/>
      <c r="O32" s="5"/>
      <c r="P32" s="5"/>
      <c r="Q32" s="5"/>
      <c r="R32" s="5"/>
    </row>
    <row r="33" spans="1:18" ht="16.5" customHeight="1" x14ac:dyDescent="0.2">
      <c r="A33" s="96" t="s">
        <v>225</v>
      </c>
      <c r="B33" s="97">
        <v>220</v>
      </c>
      <c r="C33" s="97">
        <v>880</v>
      </c>
      <c r="D33" s="97">
        <v>212</v>
      </c>
      <c r="E33" s="98">
        <v>0</v>
      </c>
      <c r="F33" s="99">
        <v>0</v>
      </c>
      <c r="G33" s="99">
        <v>0</v>
      </c>
      <c r="H33" s="100">
        <f t="shared" si="0"/>
        <v>-1</v>
      </c>
      <c r="I33" s="16"/>
      <c r="K33" s="17"/>
      <c r="L33" s="18"/>
      <c r="M33" s="18"/>
      <c r="N33" s="5"/>
      <c r="O33" s="5"/>
      <c r="P33" s="5"/>
      <c r="Q33" s="5"/>
      <c r="R33" s="5"/>
    </row>
    <row r="34" spans="1:18" ht="16.5" customHeight="1" x14ac:dyDescent="0.2">
      <c r="A34" s="96" t="s">
        <v>226</v>
      </c>
      <c r="B34" s="97">
        <v>0</v>
      </c>
      <c r="C34" s="97">
        <v>0</v>
      </c>
      <c r="D34" s="97">
        <v>0</v>
      </c>
      <c r="E34" s="98">
        <v>0</v>
      </c>
      <c r="F34" s="99">
        <v>3</v>
      </c>
      <c r="G34" s="99">
        <v>69</v>
      </c>
      <c r="H34" s="101" t="s">
        <v>106</v>
      </c>
      <c r="I34" s="16"/>
      <c r="K34" s="17"/>
      <c r="L34" s="18"/>
      <c r="M34" s="18"/>
      <c r="N34" s="5"/>
      <c r="O34" s="5"/>
      <c r="P34" s="5"/>
      <c r="Q34" s="5"/>
      <c r="R34" s="5"/>
    </row>
    <row r="35" spans="1:18" ht="16.5" customHeight="1" x14ac:dyDescent="0.2">
      <c r="A35" s="96" t="s">
        <v>18</v>
      </c>
      <c r="B35" s="97">
        <v>238</v>
      </c>
      <c r="C35" s="97">
        <v>24548</v>
      </c>
      <c r="D35" s="97">
        <v>696</v>
      </c>
      <c r="E35" s="98">
        <v>1056</v>
      </c>
      <c r="F35" s="99">
        <v>1056</v>
      </c>
      <c r="G35" s="99">
        <v>1573</v>
      </c>
      <c r="H35" s="100">
        <f t="shared" si="0"/>
        <v>1.2600574712643677</v>
      </c>
      <c r="I35" s="16"/>
      <c r="K35" s="17"/>
      <c r="L35" s="18"/>
      <c r="M35" s="18"/>
      <c r="N35" s="5"/>
      <c r="O35" s="5"/>
      <c r="P35" s="5"/>
      <c r="Q35" s="5"/>
      <c r="R35" s="5"/>
    </row>
    <row r="36" spans="1:18" ht="16.5" customHeight="1" x14ac:dyDescent="0.2">
      <c r="A36" s="96" t="s">
        <v>105</v>
      </c>
      <c r="B36" s="97">
        <v>2036</v>
      </c>
      <c r="C36" s="97">
        <v>220081</v>
      </c>
      <c r="D36" s="97">
        <v>1940</v>
      </c>
      <c r="E36" s="98">
        <v>680</v>
      </c>
      <c r="F36" s="99">
        <v>76356</v>
      </c>
      <c r="G36" s="99">
        <v>684</v>
      </c>
      <c r="H36" s="100">
        <f t="shared" si="0"/>
        <v>-0.64742268041237117</v>
      </c>
      <c r="I36" s="16"/>
      <c r="K36" s="17"/>
      <c r="L36" s="18"/>
      <c r="M36" s="18"/>
      <c r="N36" s="5"/>
      <c r="O36" s="5"/>
      <c r="P36" s="5"/>
      <c r="Q36" s="5"/>
      <c r="R36" s="5"/>
    </row>
    <row r="37" spans="1:18" ht="16.5" customHeight="1" x14ac:dyDescent="0.2">
      <c r="A37" s="96" t="s">
        <v>169</v>
      </c>
      <c r="B37" s="97">
        <v>140</v>
      </c>
      <c r="C37" s="97">
        <v>14000</v>
      </c>
      <c r="D37" s="97">
        <v>140</v>
      </c>
      <c r="E37" s="98">
        <v>260</v>
      </c>
      <c r="F37" s="99">
        <v>22120</v>
      </c>
      <c r="G37" s="99">
        <v>265</v>
      </c>
      <c r="H37" s="100">
        <f t="shared" si="0"/>
        <v>0.8928571428571429</v>
      </c>
      <c r="I37" s="16"/>
      <c r="K37" s="17"/>
      <c r="L37" s="18"/>
      <c r="M37" s="18"/>
      <c r="N37" s="5"/>
      <c r="O37" s="5"/>
      <c r="P37" s="5"/>
      <c r="Q37" s="5"/>
      <c r="R37" s="5"/>
    </row>
    <row r="38" spans="1:18" ht="16.5" customHeight="1" x14ac:dyDescent="0.2">
      <c r="A38" s="64" t="s">
        <v>94</v>
      </c>
      <c r="B38" s="65">
        <f t="shared" ref="B38:G38" si="1">SUM(B14:B37)</f>
        <v>107524</v>
      </c>
      <c r="C38" s="65">
        <f t="shared" si="1"/>
        <v>7843922</v>
      </c>
      <c r="D38" s="65">
        <f t="shared" si="1"/>
        <v>127586</v>
      </c>
      <c r="E38" s="66">
        <f t="shared" si="1"/>
        <v>126734</v>
      </c>
      <c r="F38" s="67">
        <f t="shared" si="1"/>
        <v>9588499</v>
      </c>
      <c r="G38" s="67">
        <f t="shared" si="1"/>
        <v>151351</v>
      </c>
      <c r="H38" s="95">
        <f>(+G38-D38)/D38</f>
        <v>0.18626651827002963</v>
      </c>
      <c r="I38" s="19"/>
      <c r="K38" s="14"/>
      <c r="L38" s="14"/>
      <c r="M38" s="14"/>
      <c r="N38" s="20"/>
      <c r="O38" s="14"/>
      <c r="P38" s="14"/>
      <c r="Q38" s="20"/>
      <c r="R38" s="21"/>
    </row>
    <row r="39" spans="1:18" ht="16.5" customHeight="1" x14ac:dyDescent="0.2">
      <c r="A39" s="68"/>
      <c r="B39" s="69"/>
      <c r="C39" s="69"/>
      <c r="D39" s="69"/>
      <c r="E39" s="70"/>
      <c r="F39" s="112" t="s">
        <v>16</v>
      </c>
      <c r="G39" s="112"/>
      <c r="H39" s="71">
        <f>(+E38-B38)/B38</f>
        <v>0.17865778802871918</v>
      </c>
      <c r="I39" s="23"/>
      <c r="K39" s="14"/>
      <c r="L39" s="24"/>
      <c r="M39" s="24"/>
      <c r="N39" s="24"/>
      <c r="O39" s="4"/>
      <c r="P39" s="4"/>
      <c r="Q39" s="4"/>
      <c r="R39" s="4"/>
    </row>
    <row r="40" spans="1:18" ht="16.5" customHeight="1" x14ac:dyDescent="0.2">
      <c r="A40" s="3"/>
      <c r="B40" s="3"/>
      <c r="C40" s="3"/>
      <c r="D40" s="3"/>
      <c r="E40" s="22"/>
      <c r="F40" s="25"/>
      <c r="G40" s="25"/>
      <c r="H40" s="26"/>
      <c r="I40" s="23"/>
      <c r="K40" s="14"/>
      <c r="L40" s="24"/>
      <c r="M40" s="24"/>
      <c r="N40" s="24"/>
      <c r="O40" s="4"/>
      <c r="R40" s="21"/>
    </row>
    <row r="41" spans="1:18" ht="16.5" customHeight="1" x14ac:dyDescent="0.2">
      <c r="A41" s="58"/>
      <c r="B41" s="59"/>
      <c r="C41" s="59"/>
      <c r="D41" s="60">
        <v>2023</v>
      </c>
      <c r="E41" s="58"/>
      <c r="F41" s="61"/>
      <c r="G41" s="61"/>
      <c r="H41" s="91">
        <v>2024</v>
      </c>
      <c r="I41" s="12"/>
      <c r="K41" s="14"/>
      <c r="L41" s="14"/>
      <c r="M41" s="14"/>
      <c r="N41" s="14"/>
      <c r="O41" s="14"/>
      <c r="P41" s="14"/>
      <c r="Q41" s="14"/>
      <c r="R41" s="15"/>
    </row>
    <row r="42" spans="1:18" ht="16.5" customHeight="1" x14ac:dyDescent="0.2">
      <c r="A42" s="62" t="s">
        <v>17</v>
      </c>
      <c r="B42" s="92" t="s">
        <v>192</v>
      </c>
      <c r="C42" s="92" t="s">
        <v>193</v>
      </c>
      <c r="D42" s="93" t="s">
        <v>194</v>
      </c>
      <c r="E42" s="94" t="s">
        <v>9</v>
      </c>
      <c r="F42" s="93" t="s">
        <v>10</v>
      </c>
      <c r="G42" s="93" t="s">
        <v>11</v>
      </c>
      <c r="H42" s="93" t="s">
        <v>195</v>
      </c>
      <c r="I42" s="13"/>
      <c r="K42" s="14"/>
      <c r="L42" s="5"/>
      <c r="M42" s="5"/>
      <c r="N42" s="5"/>
      <c r="O42" s="5"/>
      <c r="P42" s="5"/>
      <c r="Q42" s="5"/>
      <c r="R42" s="5"/>
    </row>
    <row r="43" spans="1:18" ht="16.5" customHeight="1" x14ac:dyDescent="0.2">
      <c r="A43" s="96" t="s">
        <v>107</v>
      </c>
      <c r="B43" s="97">
        <v>628</v>
      </c>
      <c r="C43" s="97">
        <v>66058</v>
      </c>
      <c r="D43" s="97">
        <v>636</v>
      </c>
      <c r="E43" s="98">
        <v>20</v>
      </c>
      <c r="F43" s="99">
        <v>2400</v>
      </c>
      <c r="G43" s="99">
        <v>24</v>
      </c>
      <c r="H43" s="100">
        <f t="shared" ref="H43:H88" si="2">(+G43-D43)/D43</f>
        <v>-0.96226415094339623</v>
      </c>
      <c r="I43" s="13"/>
      <c r="K43" s="14"/>
      <c r="L43" s="5"/>
      <c r="M43" s="5"/>
      <c r="N43" s="5"/>
      <c r="O43" s="5"/>
      <c r="P43" s="5"/>
      <c r="Q43" s="5"/>
      <c r="R43" s="5"/>
    </row>
    <row r="44" spans="1:18" ht="16.5" customHeight="1" x14ac:dyDescent="0.2">
      <c r="A44" s="96" t="s">
        <v>108</v>
      </c>
      <c r="B44" s="97">
        <v>0</v>
      </c>
      <c r="C44" s="97">
        <v>0</v>
      </c>
      <c r="D44" s="97">
        <v>0</v>
      </c>
      <c r="E44" s="98">
        <v>980</v>
      </c>
      <c r="F44" s="99">
        <v>90175</v>
      </c>
      <c r="G44" s="99">
        <v>1100</v>
      </c>
      <c r="H44" s="101" t="s">
        <v>106</v>
      </c>
      <c r="I44" s="13"/>
      <c r="K44" s="14"/>
      <c r="L44" s="5"/>
      <c r="M44" s="5"/>
      <c r="N44" s="5"/>
      <c r="O44" s="5"/>
      <c r="P44" s="5"/>
      <c r="Q44" s="5"/>
      <c r="R44" s="5"/>
    </row>
    <row r="45" spans="1:18" ht="16.5" customHeight="1" x14ac:dyDescent="0.2">
      <c r="A45" s="96" t="s">
        <v>227</v>
      </c>
      <c r="B45" s="97">
        <v>0</v>
      </c>
      <c r="C45" s="97">
        <v>0</v>
      </c>
      <c r="D45" s="97">
        <v>0</v>
      </c>
      <c r="E45" s="98">
        <v>108</v>
      </c>
      <c r="F45" s="99">
        <v>108</v>
      </c>
      <c r="G45" s="99">
        <v>162</v>
      </c>
      <c r="H45" s="101" t="s">
        <v>106</v>
      </c>
      <c r="I45" s="13"/>
      <c r="K45" s="14"/>
      <c r="L45" s="5"/>
      <c r="M45" s="5"/>
      <c r="N45" s="5"/>
      <c r="O45" s="5"/>
      <c r="P45" s="5"/>
      <c r="Q45" s="5"/>
      <c r="R45" s="5"/>
    </row>
    <row r="46" spans="1:18" ht="16.5" customHeight="1" x14ac:dyDescent="0.2">
      <c r="A46" s="96" t="s">
        <v>109</v>
      </c>
      <c r="B46" s="97">
        <v>63</v>
      </c>
      <c r="C46" s="97">
        <v>3528</v>
      </c>
      <c r="D46" s="97">
        <v>67</v>
      </c>
      <c r="E46" s="98">
        <v>126</v>
      </c>
      <c r="F46" s="99">
        <v>9114</v>
      </c>
      <c r="G46" s="99">
        <v>134</v>
      </c>
      <c r="H46" s="100">
        <f t="shared" si="2"/>
        <v>1</v>
      </c>
      <c r="I46" s="13"/>
      <c r="K46" s="14"/>
      <c r="L46" s="5"/>
      <c r="M46" s="5"/>
      <c r="N46" s="5"/>
      <c r="O46" s="5"/>
      <c r="P46" s="5"/>
      <c r="Q46" s="5"/>
      <c r="R46" s="5"/>
    </row>
    <row r="47" spans="1:18" ht="16.5" customHeight="1" x14ac:dyDescent="0.2">
      <c r="A47" s="96" t="s">
        <v>228</v>
      </c>
      <c r="B47" s="97">
        <v>126</v>
      </c>
      <c r="C47" s="97">
        <v>7056</v>
      </c>
      <c r="D47" s="97">
        <v>138</v>
      </c>
      <c r="E47" s="98">
        <v>126</v>
      </c>
      <c r="F47" s="99">
        <v>7056</v>
      </c>
      <c r="G47" s="99">
        <v>134</v>
      </c>
      <c r="H47" s="100">
        <f>(+G47-D47)/D47</f>
        <v>-2.8985507246376812E-2</v>
      </c>
      <c r="I47" s="13"/>
      <c r="K47" s="14"/>
      <c r="L47" s="5"/>
      <c r="M47" s="5"/>
      <c r="N47" s="5"/>
      <c r="O47" s="5"/>
      <c r="P47" s="5"/>
      <c r="Q47" s="5"/>
      <c r="R47" s="5"/>
    </row>
    <row r="48" spans="1:18" ht="16.5" customHeight="1" x14ac:dyDescent="0.2">
      <c r="A48" s="96" t="s">
        <v>130</v>
      </c>
      <c r="B48" s="97">
        <v>7485</v>
      </c>
      <c r="C48" s="97">
        <v>325902</v>
      </c>
      <c r="D48" s="97">
        <v>10616</v>
      </c>
      <c r="E48" s="98">
        <v>18728</v>
      </c>
      <c r="F48" s="99">
        <v>960310</v>
      </c>
      <c r="G48" s="99">
        <v>23954</v>
      </c>
      <c r="H48" s="100">
        <f t="shared" si="2"/>
        <v>1.2564054257724191</v>
      </c>
      <c r="I48" s="13"/>
      <c r="K48" s="14"/>
      <c r="L48" s="5"/>
      <c r="M48" s="5"/>
      <c r="N48" s="5"/>
      <c r="O48" s="5"/>
      <c r="P48" s="5"/>
      <c r="Q48" s="5"/>
      <c r="R48" s="5"/>
    </row>
    <row r="49" spans="1:18" ht="16.5" customHeight="1" x14ac:dyDescent="0.2">
      <c r="A49" s="96" t="s">
        <v>110</v>
      </c>
      <c r="B49" s="97">
        <v>4242</v>
      </c>
      <c r="C49" s="97">
        <v>187212</v>
      </c>
      <c r="D49" s="97">
        <v>5019</v>
      </c>
      <c r="E49" s="98">
        <v>2678</v>
      </c>
      <c r="F49" s="99">
        <v>164737</v>
      </c>
      <c r="G49" s="99">
        <v>3269</v>
      </c>
      <c r="H49" s="100">
        <f t="shared" si="2"/>
        <v>-0.34867503486750351</v>
      </c>
      <c r="I49" s="13"/>
      <c r="K49" s="14"/>
      <c r="L49" s="5"/>
      <c r="M49" s="5"/>
      <c r="N49" s="5"/>
      <c r="O49" s="5"/>
      <c r="P49" s="5"/>
      <c r="Q49" s="5"/>
      <c r="R49" s="5"/>
    </row>
    <row r="50" spans="1:18" ht="16.5" customHeight="1" x14ac:dyDescent="0.2">
      <c r="A50" s="96" t="s">
        <v>170</v>
      </c>
      <c r="B50" s="97">
        <v>0</v>
      </c>
      <c r="C50" s="97">
        <v>0</v>
      </c>
      <c r="D50" s="97">
        <v>0</v>
      </c>
      <c r="E50" s="98">
        <v>102</v>
      </c>
      <c r="F50" s="99">
        <v>6120</v>
      </c>
      <c r="G50" s="99">
        <v>154</v>
      </c>
      <c r="H50" s="100" t="s">
        <v>106</v>
      </c>
      <c r="I50" s="13"/>
      <c r="K50" s="14"/>
      <c r="L50" s="5"/>
      <c r="M50" s="5"/>
      <c r="N50" s="5"/>
      <c r="O50" s="5"/>
      <c r="P50" s="5"/>
      <c r="Q50" s="5"/>
      <c r="R50" s="5"/>
    </row>
    <row r="51" spans="1:18" ht="16.5" customHeight="1" x14ac:dyDescent="0.2">
      <c r="A51" s="96" t="s">
        <v>171</v>
      </c>
      <c r="B51" s="97">
        <v>42</v>
      </c>
      <c r="C51" s="97">
        <v>8717</v>
      </c>
      <c r="D51" s="97">
        <v>103</v>
      </c>
      <c r="E51" s="98">
        <v>0</v>
      </c>
      <c r="F51" s="99">
        <v>0</v>
      </c>
      <c r="G51" s="99">
        <v>0</v>
      </c>
      <c r="H51" s="100">
        <f t="shared" si="2"/>
        <v>-1</v>
      </c>
      <c r="I51" s="13"/>
      <c r="K51" s="14"/>
      <c r="L51" s="5"/>
      <c r="M51" s="5"/>
      <c r="N51" s="5"/>
      <c r="O51" s="5"/>
      <c r="P51" s="5"/>
      <c r="Q51" s="5"/>
      <c r="R51" s="5"/>
    </row>
    <row r="52" spans="1:18" ht="16.5" customHeight="1" x14ac:dyDescent="0.2">
      <c r="A52" s="96" t="s">
        <v>172</v>
      </c>
      <c r="B52" s="97">
        <v>0</v>
      </c>
      <c r="C52" s="97">
        <v>1</v>
      </c>
      <c r="D52" s="97">
        <v>1</v>
      </c>
      <c r="E52" s="98">
        <v>17</v>
      </c>
      <c r="F52" s="99">
        <v>1020</v>
      </c>
      <c r="G52" s="99">
        <v>26</v>
      </c>
      <c r="H52" s="100">
        <f t="shared" si="2"/>
        <v>25</v>
      </c>
      <c r="I52" s="13"/>
      <c r="K52" s="14"/>
      <c r="L52" s="5"/>
      <c r="M52" s="5"/>
      <c r="N52" s="5"/>
      <c r="O52" s="5"/>
      <c r="P52" s="5"/>
      <c r="Q52" s="5"/>
      <c r="R52" s="5"/>
    </row>
    <row r="53" spans="1:18" ht="16.5" customHeight="1" x14ac:dyDescent="0.2">
      <c r="A53" s="96" t="s">
        <v>173</v>
      </c>
      <c r="B53" s="97">
        <v>0</v>
      </c>
      <c r="C53" s="97">
        <v>0</v>
      </c>
      <c r="D53" s="97">
        <v>0</v>
      </c>
      <c r="E53" s="98">
        <v>90</v>
      </c>
      <c r="F53" s="99">
        <v>90</v>
      </c>
      <c r="G53" s="99">
        <v>135</v>
      </c>
      <c r="H53" s="100" t="s">
        <v>106</v>
      </c>
      <c r="I53" s="13"/>
      <c r="K53" s="14"/>
      <c r="L53" s="5"/>
      <c r="M53" s="5"/>
      <c r="N53" s="5"/>
      <c r="O53" s="5"/>
      <c r="P53" s="5"/>
      <c r="Q53" s="5"/>
      <c r="R53" s="5"/>
    </row>
    <row r="54" spans="1:18" ht="16.5" customHeight="1" x14ac:dyDescent="0.2">
      <c r="A54" s="96" t="s">
        <v>174</v>
      </c>
      <c r="B54" s="97">
        <v>40</v>
      </c>
      <c r="C54" s="97">
        <v>3200</v>
      </c>
      <c r="D54" s="97">
        <v>51</v>
      </c>
      <c r="E54" s="98">
        <v>0</v>
      </c>
      <c r="F54" s="99">
        <v>0</v>
      </c>
      <c r="G54" s="99">
        <v>0</v>
      </c>
      <c r="H54" s="100">
        <f t="shared" si="2"/>
        <v>-1</v>
      </c>
      <c r="I54" s="13"/>
      <c r="K54" s="14"/>
      <c r="L54" s="5"/>
      <c r="M54" s="5"/>
      <c r="N54" s="5"/>
      <c r="O54" s="5"/>
      <c r="P54" s="5"/>
      <c r="Q54" s="5"/>
      <c r="R54" s="5"/>
    </row>
    <row r="55" spans="1:18" ht="16.5" customHeight="1" x14ac:dyDescent="0.2">
      <c r="A55" s="96" t="s">
        <v>111</v>
      </c>
      <c r="B55" s="97">
        <v>0</v>
      </c>
      <c r="C55" s="97">
        <v>0</v>
      </c>
      <c r="D55" s="97">
        <v>0</v>
      </c>
      <c r="E55" s="98">
        <v>84</v>
      </c>
      <c r="F55" s="99">
        <v>8820</v>
      </c>
      <c r="G55" s="99">
        <v>90</v>
      </c>
      <c r="H55" s="100" t="s">
        <v>106</v>
      </c>
      <c r="I55" s="13"/>
      <c r="K55" s="14"/>
      <c r="L55" s="5"/>
      <c r="M55" s="5"/>
      <c r="N55" s="5"/>
      <c r="O55" s="5"/>
      <c r="P55" s="5"/>
      <c r="Q55" s="5"/>
      <c r="R55" s="5"/>
    </row>
    <row r="56" spans="1:18" ht="16.5" customHeight="1" x14ac:dyDescent="0.2">
      <c r="A56" s="96" t="s">
        <v>112</v>
      </c>
      <c r="B56" s="97">
        <v>1044</v>
      </c>
      <c r="C56" s="97">
        <v>110723</v>
      </c>
      <c r="D56" s="97">
        <v>1168</v>
      </c>
      <c r="E56" s="98">
        <v>1129</v>
      </c>
      <c r="F56" s="99">
        <v>119952</v>
      </c>
      <c r="G56" s="99">
        <v>1226</v>
      </c>
      <c r="H56" s="100">
        <f t="shared" si="2"/>
        <v>4.965753424657534E-2</v>
      </c>
      <c r="I56" s="13"/>
      <c r="K56" s="14"/>
      <c r="L56" s="5"/>
      <c r="M56" s="5"/>
      <c r="N56" s="5"/>
      <c r="O56" s="5"/>
      <c r="P56" s="5"/>
      <c r="Q56" s="5"/>
      <c r="R56" s="5"/>
    </row>
    <row r="57" spans="1:18" ht="16.5" customHeight="1" x14ac:dyDescent="0.2">
      <c r="A57" s="96" t="s">
        <v>113</v>
      </c>
      <c r="B57" s="97">
        <v>1100</v>
      </c>
      <c r="C57" s="97">
        <v>94260</v>
      </c>
      <c r="D57" s="97">
        <v>1319</v>
      </c>
      <c r="E57" s="98">
        <v>925</v>
      </c>
      <c r="F57" s="99">
        <v>125447</v>
      </c>
      <c r="G57" s="99">
        <v>1620</v>
      </c>
      <c r="H57" s="100">
        <f t="shared" si="2"/>
        <v>0.22820318423047764</v>
      </c>
      <c r="I57" s="13"/>
      <c r="K57" s="14"/>
      <c r="L57" s="5"/>
      <c r="M57" s="5"/>
      <c r="N57" s="5"/>
      <c r="O57" s="5"/>
      <c r="P57" s="5"/>
      <c r="Q57" s="5"/>
      <c r="R57" s="5"/>
    </row>
    <row r="58" spans="1:18" ht="16.5" customHeight="1" x14ac:dyDescent="0.2">
      <c r="A58" s="96" t="s">
        <v>175</v>
      </c>
      <c r="B58" s="97">
        <v>0</v>
      </c>
      <c r="C58" s="97">
        <v>0</v>
      </c>
      <c r="D58" s="97">
        <v>0</v>
      </c>
      <c r="E58" s="98">
        <v>21</v>
      </c>
      <c r="F58" s="99">
        <v>1176</v>
      </c>
      <c r="G58" s="99">
        <v>22</v>
      </c>
      <c r="H58" s="100" t="s">
        <v>106</v>
      </c>
      <c r="I58" s="13"/>
      <c r="K58" s="14"/>
      <c r="L58" s="5"/>
      <c r="M58" s="5"/>
      <c r="N58" s="5"/>
      <c r="O58" s="5"/>
      <c r="P58" s="5"/>
      <c r="Q58" s="5"/>
      <c r="R58" s="5"/>
    </row>
    <row r="59" spans="1:18" ht="16.5" customHeight="1" x14ac:dyDescent="0.2">
      <c r="A59" s="96" t="s">
        <v>114</v>
      </c>
      <c r="B59" s="97">
        <v>271</v>
      </c>
      <c r="C59" s="97">
        <v>19300</v>
      </c>
      <c r="D59" s="97">
        <v>317</v>
      </c>
      <c r="E59" s="98">
        <v>1095</v>
      </c>
      <c r="F59" s="99">
        <v>73945</v>
      </c>
      <c r="G59" s="99">
        <v>1402</v>
      </c>
      <c r="H59" s="100">
        <f t="shared" si="2"/>
        <v>3.4227129337539433</v>
      </c>
      <c r="I59" s="13"/>
      <c r="K59" s="14"/>
      <c r="L59" s="5"/>
      <c r="M59" s="5"/>
      <c r="N59" s="5"/>
      <c r="O59" s="5"/>
      <c r="P59" s="5"/>
      <c r="Q59" s="5"/>
      <c r="R59" s="5"/>
    </row>
    <row r="60" spans="1:18" ht="16.5" customHeight="1" x14ac:dyDescent="0.2">
      <c r="A60" s="96" t="s">
        <v>197</v>
      </c>
      <c r="B60" s="97">
        <v>0</v>
      </c>
      <c r="C60" s="97">
        <v>0</v>
      </c>
      <c r="D60" s="97">
        <v>0</v>
      </c>
      <c r="E60" s="98">
        <v>540</v>
      </c>
      <c r="F60" s="99">
        <v>540</v>
      </c>
      <c r="G60" s="99">
        <v>810</v>
      </c>
      <c r="H60" s="100" t="s">
        <v>106</v>
      </c>
      <c r="I60" s="13"/>
      <c r="K60" s="14"/>
      <c r="L60" s="5"/>
      <c r="M60" s="5"/>
      <c r="N60" s="5"/>
      <c r="O60" s="5"/>
      <c r="P60" s="5"/>
      <c r="Q60" s="5"/>
      <c r="R60" s="5"/>
    </row>
    <row r="61" spans="1:18" ht="16.5" customHeight="1" x14ac:dyDescent="0.2">
      <c r="A61" s="96" t="s">
        <v>131</v>
      </c>
      <c r="B61" s="97">
        <v>418</v>
      </c>
      <c r="C61" s="97">
        <v>60496</v>
      </c>
      <c r="D61" s="97">
        <v>694</v>
      </c>
      <c r="E61" s="98">
        <v>1513</v>
      </c>
      <c r="F61" s="99">
        <v>171813</v>
      </c>
      <c r="G61" s="99">
        <v>1819</v>
      </c>
      <c r="H61" s="100">
        <f t="shared" si="2"/>
        <v>1.6210374639769451</v>
      </c>
      <c r="I61" s="13"/>
      <c r="K61" s="14"/>
      <c r="L61" s="5"/>
      <c r="M61" s="5"/>
      <c r="N61" s="5"/>
      <c r="O61" s="5"/>
      <c r="P61" s="5"/>
      <c r="Q61" s="5"/>
      <c r="R61" s="5"/>
    </row>
    <row r="62" spans="1:18" ht="16.5" customHeight="1" x14ac:dyDescent="0.2">
      <c r="A62" s="96" t="s">
        <v>115</v>
      </c>
      <c r="B62" s="97">
        <v>12665</v>
      </c>
      <c r="C62" s="97">
        <v>871251</v>
      </c>
      <c r="D62" s="97">
        <v>14885</v>
      </c>
      <c r="E62" s="98">
        <v>11737</v>
      </c>
      <c r="F62" s="99">
        <v>999545</v>
      </c>
      <c r="G62" s="99">
        <v>13700</v>
      </c>
      <c r="H62" s="100">
        <f t="shared" si="2"/>
        <v>-7.9610345985891839E-2</v>
      </c>
      <c r="I62" s="13"/>
      <c r="K62" s="14"/>
      <c r="L62" s="5"/>
      <c r="M62" s="5"/>
      <c r="N62" s="5"/>
      <c r="O62" s="5"/>
      <c r="P62" s="5"/>
      <c r="Q62" s="5"/>
      <c r="R62" s="5"/>
    </row>
    <row r="63" spans="1:18" ht="16.5" customHeight="1" x14ac:dyDescent="0.2">
      <c r="A63" s="96" t="s">
        <v>116</v>
      </c>
      <c r="B63" s="97">
        <v>603</v>
      </c>
      <c r="C63" s="97">
        <v>38437</v>
      </c>
      <c r="D63" s="97">
        <v>621</v>
      </c>
      <c r="E63" s="98">
        <v>473</v>
      </c>
      <c r="F63" s="99">
        <v>36568</v>
      </c>
      <c r="G63" s="99">
        <v>517</v>
      </c>
      <c r="H63" s="100">
        <f t="shared" si="2"/>
        <v>-0.16747181964573268</v>
      </c>
      <c r="I63" s="13"/>
      <c r="K63" s="14"/>
      <c r="L63" s="5"/>
      <c r="M63" s="5"/>
      <c r="N63" s="5"/>
      <c r="O63" s="5"/>
      <c r="P63" s="5"/>
      <c r="Q63" s="5"/>
      <c r="R63" s="5"/>
    </row>
    <row r="64" spans="1:18" ht="16.5" customHeight="1" x14ac:dyDescent="0.2">
      <c r="A64" s="96" t="s">
        <v>117</v>
      </c>
      <c r="B64" s="97">
        <v>3230</v>
      </c>
      <c r="C64" s="97">
        <v>189835</v>
      </c>
      <c r="D64" s="97">
        <v>3610</v>
      </c>
      <c r="E64" s="98">
        <v>3360</v>
      </c>
      <c r="F64" s="99">
        <v>217420</v>
      </c>
      <c r="G64" s="99">
        <v>3779</v>
      </c>
      <c r="H64" s="100">
        <f t="shared" si="2"/>
        <v>4.6814404432132965E-2</v>
      </c>
      <c r="I64" s="13"/>
      <c r="K64" s="14"/>
      <c r="L64" s="5"/>
      <c r="M64" s="5"/>
      <c r="N64" s="5"/>
      <c r="O64" s="5"/>
      <c r="P64" s="5"/>
      <c r="Q64" s="5"/>
      <c r="R64" s="5"/>
    </row>
    <row r="65" spans="1:18" ht="16.5" customHeight="1" x14ac:dyDescent="0.2">
      <c r="A65" s="96" t="s">
        <v>118</v>
      </c>
      <c r="B65" s="97">
        <v>223</v>
      </c>
      <c r="C65" s="97">
        <v>10300</v>
      </c>
      <c r="D65" s="97">
        <v>268</v>
      </c>
      <c r="E65" s="98">
        <v>63</v>
      </c>
      <c r="F65" s="99">
        <v>4725</v>
      </c>
      <c r="G65" s="99">
        <v>61</v>
      </c>
      <c r="H65" s="100">
        <f t="shared" si="2"/>
        <v>-0.77238805970149249</v>
      </c>
      <c r="I65" s="13"/>
      <c r="K65" s="14"/>
      <c r="L65" s="5"/>
      <c r="M65" s="5"/>
      <c r="N65" s="5"/>
      <c r="O65" s="5"/>
      <c r="P65" s="5"/>
      <c r="Q65" s="5"/>
      <c r="R65" s="5"/>
    </row>
    <row r="66" spans="1:18" ht="16.5" customHeight="1" x14ac:dyDescent="0.2">
      <c r="A66" s="96" t="s">
        <v>119</v>
      </c>
      <c r="B66" s="97">
        <v>1945</v>
      </c>
      <c r="C66" s="97">
        <v>130760</v>
      </c>
      <c r="D66" s="97">
        <v>2401</v>
      </c>
      <c r="E66" s="98">
        <v>2833</v>
      </c>
      <c r="F66" s="99">
        <v>202347</v>
      </c>
      <c r="G66" s="99">
        <v>3464</v>
      </c>
      <c r="H66" s="100">
        <f t="shared" si="2"/>
        <v>0.44273219491878385</v>
      </c>
      <c r="I66" s="13"/>
      <c r="K66" s="14"/>
      <c r="L66" s="5"/>
      <c r="M66" s="5"/>
      <c r="N66" s="5"/>
      <c r="O66" s="5"/>
      <c r="P66" s="5"/>
      <c r="Q66" s="5"/>
      <c r="R66" s="5"/>
    </row>
    <row r="67" spans="1:18" ht="16.5" customHeight="1" x14ac:dyDescent="0.2">
      <c r="A67" s="96" t="s">
        <v>132</v>
      </c>
      <c r="B67" s="97">
        <v>10324</v>
      </c>
      <c r="C67" s="97">
        <v>884944</v>
      </c>
      <c r="D67" s="97">
        <v>13080</v>
      </c>
      <c r="E67" s="98">
        <v>12502</v>
      </c>
      <c r="F67" s="99">
        <v>1143587</v>
      </c>
      <c r="G67" s="99">
        <v>15942</v>
      </c>
      <c r="H67" s="100">
        <f t="shared" si="2"/>
        <v>0.21880733944954128</v>
      </c>
      <c r="I67" s="13"/>
      <c r="K67" s="14"/>
      <c r="L67" s="5"/>
      <c r="M67" s="5"/>
      <c r="N67" s="5"/>
      <c r="O67" s="5"/>
      <c r="P67" s="5"/>
      <c r="Q67" s="5"/>
      <c r="R67" s="5"/>
    </row>
    <row r="68" spans="1:18" ht="16.5" customHeight="1" x14ac:dyDescent="0.2">
      <c r="A68" s="96" t="s">
        <v>229</v>
      </c>
      <c r="B68" s="97">
        <v>0</v>
      </c>
      <c r="C68" s="97">
        <v>0</v>
      </c>
      <c r="D68" s="97">
        <v>0</v>
      </c>
      <c r="E68" s="98">
        <v>0</v>
      </c>
      <c r="F68" s="99">
        <v>7500</v>
      </c>
      <c r="G68" s="99">
        <v>95</v>
      </c>
      <c r="H68" s="100" t="s">
        <v>106</v>
      </c>
      <c r="I68" s="13"/>
      <c r="K68" s="14"/>
      <c r="L68" s="5"/>
      <c r="M68" s="5"/>
      <c r="N68" s="5"/>
      <c r="O68" s="5"/>
      <c r="P68" s="5"/>
      <c r="Q68" s="5"/>
      <c r="R68" s="5"/>
    </row>
    <row r="69" spans="1:18" ht="16.5" customHeight="1" x14ac:dyDescent="0.2">
      <c r="A69" s="96" t="s">
        <v>198</v>
      </c>
      <c r="B69" s="97">
        <v>0</v>
      </c>
      <c r="C69" s="97">
        <v>0</v>
      </c>
      <c r="D69" s="97">
        <v>0</v>
      </c>
      <c r="E69" s="98">
        <v>21</v>
      </c>
      <c r="F69" s="99">
        <v>2205</v>
      </c>
      <c r="G69" s="99">
        <v>22</v>
      </c>
      <c r="H69" s="100" t="s">
        <v>106</v>
      </c>
      <c r="I69" s="13"/>
      <c r="K69" s="14"/>
      <c r="L69" s="5"/>
      <c r="M69" s="5"/>
      <c r="N69" s="5"/>
      <c r="O69" s="5"/>
      <c r="P69" s="5"/>
      <c r="Q69" s="5"/>
      <c r="R69" s="5"/>
    </row>
    <row r="70" spans="1:18" ht="16.5" customHeight="1" x14ac:dyDescent="0.2">
      <c r="A70" s="96" t="s">
        <v>120</v>
      </c>
      <c r="B70" s="97">
        <v>125</v>
      </c>
      <c r="C70" s="97">
        <v>13425</v>
      </c>
      <c r="D70" s="97">
        <v>146</v>
      </c>
      <c r="E70" s="98">
        <v>227</v>
      </c>
      <c r="F70" s="99">
        <v>22977</v>
      </c>
      <c r="G70" s="99">
        <v>255</v>
      </c>
      <c r="H70" s="100">
        <f t="shared" si="2"/>
        <v>0.74657534246575341</v>
      </c>
      <c r="I70" s="13"/>
      <c r="K70" s="14"/>
      <c r="L70" s="5"/>
      <c r="M70" s="5"/>
      <c r="N70" s="5"/>
      <c r="O70" s="5"/>
      <c r="P70" s="5"/>
      <c r="Q70" s="5"/>
      <c r="R70" s="5"/>
    </row>
    <row r="71" spans="1:18" ht="16.5" customHeight="1" x14ac:dyDescent="0.2">
      <c r="A71" s="96" t="s">
        <v>121</v>
      </c>
      <c r="B71" s="97">
        <v>203</v>
      </c>
      <c r="C71" s="97">
        <v>20466</v>
      </c>
      <c r="D71" s="97">
        <v>247</v>
      </c>
      <c r="E71" s="98">
        <v>103</v>
      </c>
      <c r="F71" s="99">
        <v>9910</v>
      </c>
      <c r="G71" s="99">
        <v>114</v>
      </c>
      <c r="H71" s="100">
        <f t="shared" si="2"/>
        <v>-0.53846153846153844</v>
      </c>
      <c r="I71" s="13"/>
      <c r="K71" s="14"/>
      <c r="L71" s="5"/>
      <c r="M71" s="5"/>
      <c r="N71" s="5"/>
      <c r="O71" s="5"/>
      <c r="P71" s="5"/>
      <c r="Q71" s="5"/>
      <c r="R71" s="5"/>
    </row>
    <row r="72" spans="1:18" ht="16.5" customHeight="1" x14ac:dyDescent="0.2">
      <c r="A72" s="96" t="s">
        <v>176</v>
      </c>
      <c r="B72" s="97">
        <v>0</v>
      </c>
      <c r="C72" s="97">
        <v>0</v>
      </c>
      <c r="D72" s="97">
        <v>0</v>
      </c>
      <c r="E72" s="98">
        <v>21</v>
      </c>
      <c r="F72" s="99">
        <v>1953</v>
      </c>
      <c r="G72" s="99">
        <v>24</v>
      </c>
      <c r="H72" s="100" t="s">
        <v>106</v>
      </c>
      <c r="I72" s="13"/>
      <c r="K72" s="14"/>
      <c r="L72" s="5"/>
      <c r="M72" s="5"/>
      <c r="N72" s="5"/>
      <c r="O72" s="5"/>
      <c r="P72" s="5"/>
      <c r="Q72" s="5"/>
      <c r="R72" s="5"/>
    </row>
    <row r="73" spans="1:18" ht="16.5" customHeight="1" x14ac:dyDescent="0.2">
      <c r="A73" s="96" t="s">
        <v>122</v>
      </c>
      <c r="B73" s="97">
        <v>252</v>
      </c>
      <c r="C73" s="97">
        <v>34231</v>
      </c>
      <c r="D73" s="97">
        <v>449</v>
      </c>
      <c r="E73" s="98">
        <v>546</v>
      </c>
      <c r="F73" s="99">
        <v>60235</v>
      </c>
      <c r="G73" s="99">
        <v>633</v>
      </c>
      <c r="H73" s="100">
        <f t="shared" si="2"/>
        <v>0.40979955456570155</v>
      </c>
      <c r="I73" s="13"/>
      <c r="K73" s="14"/>
      <c r="L73" s="5"/>
      <c r="M73" s="5"/>
      <c r="N73" s="5"/>
      <c r="O73" s="5"/>
      <c r="P73" s="5"/>
      <c r="Q73" s="5"/>
      <c r="R73" s="5"/>
    </row>
    <row r="74" spans="1:18" ht="16.5" customHeight="1" x14ac:dyDescent="0.2">
      <c r="A74" s="96" t="s">
        <v>230</v>
      </c>
      <c r="B74" s="97">
        <v>126</v>
      </c>
      <c r="C74" s="97">
        <v>7560</v>
      </c>
      <c r="D74" s="97">
        <v>155</v>
      </c>
      <c r="E74" s="98">
        <v>0</v>
      </c>
      <c r="F74" s="99">
        <v>1</v>
      </c>
      <c r="G74" s="99">
        <v>2</v>
      </c>
      <c r="H74" s="100">
        <f>(+G74-D74)/D74</f>
        <v>-0.98709677419354835</v>
      </c>
      <c r="I74" s="13"/>
      <c r="K74" s="14"/>
      <c r="L74" s="5"/>
      <c r="M74" s="5"/>
      <c r="N74" s="5"/>
      <c r="O74" s="5"/>
      <c r="P74" s="5"/>
      <c r="Q74" s="5"/>
      <c r="R74" s="5"/>
    </row>
    <row r="75" spans="1:18" ht="16.5" customHeight="1" x14ac:dyDescent="0.2">
      <c r="A75" s="96" t="s">
        <v>123</v>
      </c>
      <c r="B75" s="97">
        <v>797</v>
      </c>
      <c r="C75" s="97">
        <v>43545</v>
      </c>
      <c r="D75" s="97">
        <v>854</v>
      </c>
      <c r="E75" s="98">
        <v>876</v>
      </c>
      <c r="F75" s="99">
        <v>43611</v>
      </c>
      <c r="G75" s="99">
        <v>961</v>
      </c>
      <c r="H75" s="100">
        <f t="shared" si="2"/>
        <v>0.12529274004683841</v>
      </c>
      <c r="I75" s="13"/>
      <c r="K75" s="14"/>
      <c r="L75" s="5"/>
      <c r="M75" s="5"/>
      <c r="N75" s="5"/>
      <c r="O75" s="5"/>
      <c r="P75" s="5"/>
      <c r="Q75" s="5"/>
      <c r="R75" s="5"/>
    </row>
    <row r="76" spans="1:18" ht="16.5" customHeight="1" x14ac:dyDescent="0.2">
      <c r="A76" s="96" t="s">
        <v>29</v>
      </c>
      <c r="B76" s="97">
        <v>1088</v>
      </c>
      <c r="C76" s="97">
        <v>65280</v>
      </c>
      <c r="D76" s="97">
        <v>1639</v>
      </c>
      <c r="E76" s="98">
        <v>935</v>
      </c>
      <c r="F76" s="99">
        <v>56100</v>
      </c>
      <c r="G76" s="99">
        <v>1408</v>
      </c>
      <c r="H76" s="100">
        <f t="shared" si="2"/>
        <v>-0.14093959731543623</v>
      </c>
      <c r="I76" s="13"/>
      <c r="K76" s="14"/>
      <c r="L76" s="5"/>
      <c r="M76" s="5"/>
      <c r="N76" s="5"/>
      <c r="O76" s="5"/>
      <c r="P76" s="5"/>
      <c r="Q76" s="5"/>
      <c r="R76" s="5"/>
    </row>
    <row r="77" spans="1:18" ht="16.5" customHeight="1" x14ac:dyDescent="0.2">
      <c r="A77" s="96" t="s">
        <v>124</v>
      </c>
      <c r="B77" s="97">
        <v>515</v>
      </c>
      <c r="C77" s="97">
        <v>46937</v>
      </c>
      <c r="D77" s="97">
        <v>556</v>
      </c>
      <c r="E77" s="98">
        <v>391</v>
      </c>
      <c r="F77" s="99">
        <v>45533</v>
      </c>
      <c r="G77" s="99">
        <v>520</v>
      </c>
      <c r="H77" s="100">
        <f t="shared" si="2"/>
        <v>-6.4748201438848921E-2</v>
      </c>
      <c r="I77" s="13"/>
      <c r="K77" s="14"/>
      <c r="L77" s="5"/>
      <c r="M77" s="5"/>
      <c r="N77" s="5"/>
      <c r="O77" s="5"/>
      <c r="P77" s="5"/>
      <c r="Q77" s="5"/>
      <c r="R77" s="5"/>
    </row>
    <row r="78" spans="1:18" ht="16.5" customHeight="1" x14ac:dyDescent="0.2">
      <c r="A78" s="96" t="s">
        <v>125</v>
      </c>
      <c r="B78" s="97">
        <v>81</v>
      </c>
      <c r="C78" s="97">
        <v>8925</v>
      </c>
      <c r="D78" s="97">
        <v>97</v>
      </c>
      <c r="E78" s="98">
        <v>60</v>
      </c>
      <c r="F78" s="99">
        <v>6720</v>
      </c>
      <c r="G78" s="99">
        <v>71</v>
      </c>
      <c r="H78" s="100">
        <f t="shared" si="2"/>
        <v>-0.26804123711340205</v>
      </c>
      <c r="I78" s="13"/>
      <c r="K78" s="14"/>
      <c r="L78" s="5"/>
      <c r="M78" s="5"/>
      <c r="N78" s="5"/>
      <c r="O78" s="5"/>
      <c r="P78" s="5"/>
      <c r="Q78" s="5"/>
      <c r="R78" s="5"/>
    </row>
    <row r="79" spans="1:18" ht="16.5" customHeight="1" x14ac:dyDescent="0.2">
      <c r="A79" s="96" t="s">
        <v>126</v>
      </c>
      <c r="B79" s="97">
        <v>0</v>
      </c>
      <c r="C79" s="97">
        <v>0</v>
      </c>
      <c r="D79" s="97">
        <v>0</v>
      </c>
      <c r="E79" s="98">
        <v>18</v>
      </c>
      <c r="F79" s="99">
        <v>18</v>
      </c>
      <c r="G79" s="99">
        <v>27</v>
      </c>
      <c r="H79" s="100" t="s">
        <v>106</v>
      </c>
      <c r="I79" s="13"/>
      <c r="K79" s="14"/>
      <c r="L79" s="5"/>
      <c r="M79" s="5"/>
      <c r="N79" s="5"/>
      <c r="O79" s="5"/>
      <c r="P79" s="5"/>
      <c r="Q79" s="5"/>
      <c r="R79" s="5"/>
    </row>
    <row r="80" spans="1:18" ht="16.5" customHeight="1" x14ac:dyDescent="0.2">
      <c r="A80" s="96" t="s">
        <v>199</v>
      </c>
      <c r="B80" s="97">
        <v>0</v>
      </c>
      <c r="C80" s="97">
        <v>0</v>
      </c>
      <c r="D80" s="97">
        <v>0</v>
      </c>
      <c r="E80" s="98">
        <v>54</v>
      </c>
      <c r="F80" s="99">
        <v>54</v>
      </c>
      <c r="G80" s="99">
        <v>81</v>
      </c>
      <c r="H80" s="100" t="s">
        <v>106</v>
      </c>
      <c r="I80" s="13"/>
      <c r="K80" s="14"/>
      <c r="L80" s="5"/>
      <c r="M80" s="5"/>
      <c r="N80" s="5"/>
      <c r="O80" s="5"/>
      <c r="P80" s="5"/>
      <c r="Q80" s="5"/>
      <c r="R80" s="5"/>
    </row>
    <row r="81" spans="1:18" ht="16.5" customHeight="1" x14ac:dyDescent="0.2">
      <c r="A81" s="96" t="s">
        <v>200</v>
      </c>
      <c r="B81" s="97">
        <v>41</v>
      </c>
      <c r="C81" s="97">
        <v>2763</v>
      </c>
      <c r="D81" s="97">
        <v>55</v>
      </c>
      <c r="E81" s="98">
        <v>41</v>
      </c>
      <c r="F81" s="99">
        <v>2763</v>
      </c>
      <c r="G81" s="99">
        <v>55</v>
      </c>
      <c r="H81" s="100">
        <f t="shared" si="2"/>
        <v>0</v>
      </c>
      <c r="I81" s="13"/>
      <c r="K81" s="14"/>
      <c r="L81" s="5"/>
      <c r="M81" s="5"/>
      <c r="N81" s="5"/>
      <c r="O81" s="5"/>
      <c r="P81" s="5"/>
      <c r="Q81" s="5"/>
      <c r="R81" s="5"/>
    </row>
    <row r="82" spans="1:18" ht="16.5" customHeight="1" x14ac:dyDescent="0.2">
      <c r="A82" s="96" t="s">
        <v>127</v>
      </c>
      <c r="B82" s="97">
        <v>40258</v>
      </c>
      <c r="C82" s="97">
        <v>3222889</v>
      </c>
      <c r="D82" s="97">
        <v>44479</v>
      </c>
      <c r="E82" s="98">
        <v>41607</v>
      </c>
      <c r="F82" s="99">
        <v>3423258</v>
      </c>
      <c r="G82" s="99">
        <v>45660</v>
      </c>
      <c r="H82" s="100">
        <f t="shared" si="2"/>
        <v>2.6551855932012858E-2</v>
      </c>
      <c r="I82" s="13"/>
      <c r="K82" s="14"/>
      <c r="L82" s="5"/>
      <c r="M82" s="5"/>
      <c r="N82" s="5"/>
      <c r="O82" s="5"/>
      <c r="P82" s="5"/>
      <c r="Q82" s="5"/>
      <c r="R82" s="5"/>
    </row>
    <row r="83" spans="1:18" ht="16.5" customHeight="1" x14ac:dyDescent="0.2">
      <c r="A83" s="96" t="s">
        <v>201</v>
      </c>
      <c r="B83" s="97">
        <v>0</v>
      </c>
      <c r="C83" s="97">
        <v>8160</v>
      </c>
      <c r="D83" s="97">
        <v>208</v>
      </c>
      <c r="E83" s="98">
        <v>21</v>
      </c>
      <c r="F83" s="99">
        <v>1323</v>
      </c>
      <c r="G83" s="99">
        <v>27</v>
      </c>
      <c r="H83" s="100">
        <f t="shared" si="2"/>
        <v>-0.87019230769230771</v>
      </c>
      <c r="I83" s="13"/>
      <c r="K83" s="14"/>
      <c r="L83" s="5"/>
      <c r="M83" s="5"/>
      <c r="N83" s="5"/>
      <c r="O83" s="5"/>
      <c r="P83" s="5"/>
      <c r="Q83" s="5"/>
      <c r="R83" s="5"/>
    </row>
    <row r="84" spans="1:18" ht="16.5" customHeight="1" x14ac:dyDescent="0.2">
      <c r="A84" s="96" t="s">
        <v>231</v>
      </c>
      <c r="B84" s="97">
        <v>651</v>
      </c>
      <c r="C84" s="97">
        <v>1806</v>
      </c>
      <c r="D84" s="97">
        <v>497</v>
      </c>
      <c r="E84" s="98">
        <v>0</v>
      </c>
      <c r="F84" s="99">
        <v>0</v>
      </c>
      <c r="G84" s="99">
        <v>0</v>
      </c>
      <c r="H84" s="100">
        <f>(+G84-D84)/D84</f>
        <v>-1</v>
      </c>
      <c r="I84" s="13"/>
      <c r="K84" s="14"/>
      <c r="L84" s="5"/>
      <c r="M84" s="5"/>
      <c r="N84" s="5"/>
      <c r="O84" s="5"/>
      <c r="P84" s="5"/>
      <c r="Q84" s="5"/>
      <c r="R84" s="5"/>
    </row>
    <row r="85" spans="1:18" ht="16.5" customHeight="1" x14ac:dyDescent="0.2">
      <c r="A85" s="96" t="s">
        <v>128</v>
      </c>
      <c r="B85" s="97">
        <v>263</v>
      </c>
      <c r="C85" s="97">
        <v>22957</v>
      </c>
      <c r="D85" s="97">
        <v>242</v>
      </c>
      <c r="E85" s="98">
        <v>264</v>
      </c>
      <c r="F85" s="99">
        <v>23762</v>
      </c>
      <c r="G85" s="99">
        <v>264</v>
      </c>
      <c r="H85" s="100">
        <f t="shared" si="2"/>
        <v>9.0909090909090912E-2</v>
      </c>
      <c r="I85" s="13"/>
      <c r="K85" s="14"/>
      <c r="L85" s="5"/>
      <c r="M85" s="5"/>
      <c r="N85" s="5"/>
      <c r="O85" s="5"/>
      <c r="P85" s="5"/>
      <c r="Q85" s="5"/>
      <c r="R85" s="5"/>
    </row>
    <row r="86" spans="1:18" ht="16.5" customHeight="1" x14ac:dyDescent="0.2">
      <c r="A86" s="96" t="s">
        <v>177</v>
      </c>
      <c r="B86" s="97">
        <v>0</v>
      </c>
      <c r="C86" s="97">
        <v>15462</v>
      </c>
      <c r="D86" s="97">
        <v>190</v>
      </c>
      <c r="E86" s="98">
        <v>0</v>
      </c>
      <c r="F86" s="99">
        <v>14558</v>
      </c>
      <c r="G86" s="99">
        <v>187</v>
      </c>
      <c r="H86" s="100">
        <f t="shared" si="2"/>
        <v>-1.5789473684210527E-2</v>
      </c>
      <c r="I86" s="13"/>
      <c r="K86" s="14"/>
      <c r="L86" s="5"/>
      <c r="M86" s="5"/>
      <c r="N86" s="5"/>
      <c r="O86" s="5"/>
      <c r="P86" s="5"/>
      <c r="Q86" s="5"/>
      <c r="R86" s="5"/>
    </row>
    <row r="87" spans="1:18" ht="16.5" customHeight="1" x14ac:dyDescent="0.2">
      <c r="A87" s="96" t="s">
        <v>129</v>
      </c>
      <c r="B87" s="97">
        <v>18378</v>
      </c>
      <c r="C87" s="97">
        <v>1299716</v>
      </c>
      <c r="D87" s="97">
        <v>22331</v>
      </c>
      <c r="E87" s="98">
        <v>22263</v>
      </c>
      <c r="F87" s="99">
        <v>1518967</v>
      </c>
      <c r="G87" s="99">
        <v>27341</v>
      </c>
      <c r="H87" s="100">
        <f t="shared" si="2"/>
        <v>0.22435179794903945</v>
      </c>
      <c r="I87" s="13"/>
      <c r="K87" s="14"/>
      <c r="L87" s="5"/>
      <c r="M87" s="5"/>
      <c r="N87" s="5"/>
      <c r="O87" s="5"/>
      <c r="P87" s="5"/>
      <c r="Q87" s="5"/>
      <c r="R87" s="5"/>
    </row>
    <row r="88" spans="1:18" ht="16.5" customHeight="1" x14ac:dyDescent="0.2">
      <c r="A88" s="96" t="s">
        <v>178</v>
      </c>
      <c r="B88" s="97">
        <v>297</v>
      </c>
      <c r="C88" s="97">
        <v>17820</v>
      </c>
      <c r="D88" s="97">
        <v>447</v>
      </c>
      <c r="E88" s="98">
        <v>36</v>
      </c>
      <c r="F88" s="99">
        <v>36</v>
      </c>
      <c r="G88" s="99">
        <v>54</v>
      </c>
      <c r="H88" s="100">
        <f t="shared" si="2"/>
        <v>-0.87919463087248317</v>
      </c>
      <c r="I88" s="13"/>
      <c r="K88" s="14"/>
      <c r="L88" s="5"/>
      <c r="M88" s="5"/>
      <c r="N88" s="5"/>
      <c r="O88" s="5"/>
      <c r="P88" s="5"/>
      <c r="Q88" s="5"/>
      <c r="R88" s="5"/>
    </row>
    <row r="89" spans="1:18" s="37" customFormat="1" ht="16.5" customHeight="1" x14ac:dyDescent="0.2">
      <c r="A89" s="64" t="s">
        <v>94</v>
      </c>
      <c r="B89" s="65">
        <f t="shared" ref="B89:G89" si="3">SUM(B43:B88)</f>
        <v>107524</v>
      </c>
      <c r="C89" s="65">
        <f t="shared" si="3"/>
        <v>7843922</v>
      </c>
      <c r="D89" s="65">
        <f t="shared" si="3"/>
        <v>127586</v>
      </c>
      <c r="E89" s="66">
        <f t="shared" si="3"/>
        <v>126734</v>
      </c>
      <c r="F89" s="67">
        <f t="shared" si="3"/>
        <v>9588499</v>
      </c>
      <c r="G89" s="67">
        <f t="shared" si="3"/>
        <v>151345</v>
      </c>
      <c r="H89" s="95">
        <f>(+G89-D89)/D89</f>
        <v>0.18621949116674244</v>
      </c>
      <c r="I89" s="39"/>
      <c r="J89" s="40"/>
      <c r="K89" s="41"/>
      <c r="L89" s="42"/>
      <c r="M89" s="42"/>
      <c r="N89" s="43"/>
      <c r="O89" s="42"/>
      <c r="P89" s="42"/>
      <c r="Q89" s="43"/>
      <c r="R89" s="44"/>
    </row>
    <row r="90" spans="1:18" ht="16.5" customHeight="1" x14ac:dyDescent="0.2">
      <c r="A90" s="68"/>
      <c r="B90" s="69"/>
      <c r="C90" s="69"/>
      <c r="D90" s="69"/>
      <c r="E90" s="70"/>
      <c r="F90" s="112" t="s">
        <v>16</v>
      </c>
      <c r="G90" s="112"/>
      <c r="H90" s="71">
        <f>(+E89-B89)/B89</f>
        <v>0.17865778802871918</v>
      </c>
      <c r="I90" s="30"/>
      <c r="J90" s="27"/>
      <c r="K90" s="28"/>
      <c r="L90" s="3"/>
      <c r="M90" s="3"/>
      <c r="N90" s="29"/>
      <c r="O90" s="3"/>
      <c r="P90" s="3"/>
      <c r="Q90" s="29"/>
      <c r="R90" s="31"/>
    </row>
    <row r="91" spans="1:18" ht="9.75" customHeight="1" x14ac:dyDescent="0.2"/>
  </sheetData>
  <mergeCells count="4">
    <mergeCell ref="F39:G39"/>
    <mergeCell ref="F90:G90"/>
    <mergeCell ref="A9:H9"/>
    <mergeCell ref="E10:H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H34 H16 H44:H45 H50 H72 H79:H80 H53 H55 H58 H60 H68:H69 H74" calculatedColumn="1"/>
    <ignoredError sqref="H85:H88 H43 H46 H48:H49 H81:H83" evalError="1"/>
    <ignoredError sqref="H73 H61:H67 H59 H56:H57 H54 H51:H52 H75:H78 H70:H71" evalError="1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38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4" customWidth="1"/>
    <col min="2" max="2" width="12.140625" style="4" customWidth="1"/>
    <col min="3" max="3" width="9.7109375" style="4" customWidth="1"/>
    <col min="4" max="4" width="11.7109375" style="4" customWidth="1"/>
    <col min="5" max="5" width="9.7109375" style="4" customWidth="1"/>
    <col min="6" max="6" width="10.140625" style="4" customWidth="1"/>
    <col min="7" max="7" width="12" style="4" customWidth="1"/>
    <col min="8" max="8" width="12.140625" style="4" customWidth="1"/>
    <col min="9" max="9" width="9.7109375" style="4" customWidth="1"/>
    <col min="10" max="16384" width="11.42578125" style="4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20.100000000000001" customHeight="1" x14ac:dyDescent="0.2">
      <c r="A10" s="113" t="s">
        <v>30</v>
      </c>
      <c r="B10" s="113"/>
      <c r="C10" s="113"/>
      <c r="D10" s="113"/>
      <c r="E10" s="113"/>
      <c r="F10" s="113"/>
      <c r="G10" s="113"/>
      <c r="H10" s="113"/>
      <c r="I10" s="113"/>
    </row>
    <row r="11" spans="1:9" s="1" customFormat="1" ht="12.75" x14ac:dyDescent="0.2">
      <c r="A11" s="10"/>
      <c r="B11" s="10"/>
      <c r="C11" s="10"/>
      <c r="D11" s="10"/>
      <c r="F11" s="114" t="str">
        <f>+CONCATENATE(MID(Principal!C13,1,14)," de ambas temporadas")</f>
        <v>datos al 31/05 de ambas temporadas</v>
      </c>
      <c r="G11" s="114"/>
      <c r="H11" s="114"/>
      <c r="I11" s="114"/>
    </row>
    <row r="12" spans="1:9" ht="12.75" customHeight="1" x14ac:dyDescent="0.2">
      <c r="A12" s="11"/>
      <c r="B12" s="11"/>
      <c r="C12" s="32"/>
      <c r="D12" s="32"/>
      <c r="E12" s="32"/>
      <c r="G12" s="32"/>
      <c r="H12" s="32"/>
      <c r="I12" s="32"/>
    </row>
    <row r="13" spans="1:9" ht="6" customHeight="1" x14ac:dyDescent="0.2"/>
    <row r="14" spans="1:9" ht="16.5" customHeight="1" x14ac:dyDescent="0.2">
      <c r="A14" s="59"/>
      <c r="B14" s="59"/>
      <c r="C14" s="59"/>
      <c r="D14" s="72"/>
      <c r="E14" s="60">
        <v>2023</v>
      </c>
      <c r="F14" s="61"/>
      <c r="G14" s="61"/>
      <c r="H14" s="61"/>
      <c r="I14" s="91">
        <v>2024</v>
      </c>
    </row>
    <row r="15" spans="1:9" ht="16.5" customHeight="1" x14ac:dyDescent="0.2">
      <c r="A15" s="63" t="s">
        <v>17</v>
      </c>
      <c r="B15" s="62" t="s">
        <v>15</v>
      </c>
      <c r="C15" s="92" t="s">
        <v>192</v>
      </c>
      <c r="D15" s="92" t="s">
        <v>193</v>
      </c>
      <c r="E15" s="93" t="s">
        <v>194</v>
      </c>
      <c r="F15" s="94" t="s">
        <v>9</v>
      </c>
      <c r="G15" s="93" t="s">
        <v>10</v>
      </c>
      <c r="H15" s="93" t="s">
        <v>11</v>
      </c>
      <c r="I15" s="93" t="s">
        <v>195</v>
      </c>
    </row>
    <row r="16" spans="1:9" s="33" customFormat="1" ht="16.5" customHeight="1" x14ac:dyDescent="0.2">
      <c r="A16" s="96" t="s">
        <v>107</v>
      </c>
      <c r="B16" s="96" t="s">
        <v>103</v>
      </c>
      <c r="C16" s="97">
        <v>0</v>
      </c>
      <c r="D16" s="97">
        <v>0</v>
      </c>
      <c r="E16" s="97">
        <v>0</v>
      </c>
      <c r="F16" s="102">
        <v>20</v>
      </c>
      <c r="G16" s="103">
        <v>2400</v>
      </c>
      <c r="H16" s="103">
        <v>24</v>
      </c>
      <c r="I16" s="101" t="s">
        <v>106</v>
      </c>
    </row>
    <row r="17" spans="1:9" s="33" customFormat="1" ht="16.5" customHeight="1" x14ac:dyDescent="0.2">
      <c r="A17" s="96" t="s">
        <v>108</v>
      </c>
      <c r="B17" s="96" t="s">
        <v>99</v>
      </c>
      <c r="C17" s="97">
        <v>147</v>
      </c>
      <c r="D17" s="97">
        <v>8232</v>
      </c>
      <c r="E17" s="97">
        <v>156</v>
      </c>
      <c r="F17" s="98">
        <v>0</v>
      </c>
      <c r="G17" s="99">
        <v>0</v>
      </c>
      <c r="H17" s="99">
        <v>0</v>
      </c>
      <c r="I17" s="101">
        <f>(+H17-E17)/E17</f>
        <v>-1</v>
      </c>
    </row>
    <row r="18" spans="1:9" s="33" customFormat="1" ht="16.5" customHeight="1" x14ac:dyDescent="0.2">
      <c r="A18" s="96" t="s">
        <v>108</v>
      </c>
      <c r="B18" s="96" t="s">
        <v>103</v>
      </c>
      <c r="C18" s="97">
        <v>481</v>
      </c>
      <c r="D18" s="97">
        <v>57826</v>
      </c>
      <c r="E18" s="97">
        <v>480</v>
      </c>
      <c r="F18" s="98">
        <v>980</v>
      </c>
      <c r="G18" s="99">
        <v>90175</v>
      </c>
      <c r="H18" s="99">
        <v>1100</v>
      </c>
      <c r="I18" s="101">
        <f t="shared" ref="I18:I81" si="0">(+H18-E18)/E18</f>
        <v>1.2916666666666667</v>
      </c>
    </row>
    <row r="19" spans="1:9" s="33" customFormat="1" ht="16.5" customHeight="1" x14ac:dyDescent="0.2">
      <c r="A19" s="96" t="s">
        <v>227</v>
      </c>
      <c r="B19" s="96" t="s">
        <v>205</v>
      </c>
      <c r="C19" s="97">
        <v>0</v>
      </c>
      <c r="D19" s="97">
        <v>0</v>
      </c>
      <c r="E19" s="97">
        <v>0</v>
      </c>
      <c r="F19" s="98">
        <v>108</v>
      </c>
      <c r="G19" s="99">
        <v>108</v>
      </c>
      <c r="H19" s="99">
        <v>162</v>
      </c>
      <c r="I19" s="101" t="s">
        <v>106</v>
      </c>
    </row>
    <row r="20" spans="1:9" s="33" customFormat="1" ht="16.5" customHeight="1" x14ac:dyDescent="0.2">
      <c r="A20" s="96" t="s">
        <v>109</v>
      </c>
      <c r="B20" s="96" t="s">
        <v>99</v>
      </c>
      <c r="C20" s="97">
        <v>63</v>
      </c>
      <c r="D20" s="97">
        <v>3528</v>
      </c>
      <c r="E20" s="97">
        <v>67</v>
      </c>
      <c r="F20" s="98">
        <v>84</v>
      </c>
      <c r="G20" s="99">
        <v>4704</v>
      </c>
      <c r="H20" s="99">
        <v>89</v>
      </c>
      <c r="I20" s="101">
        <f t="shared" si="0"/>
        <v>0.32835820895522388</v>
      </c>
    </row>
    <row r="21" spans="1:9" s="33" customFormat="1" ht="16.5" customHeight="1" x14ac:dyDescent="0.2">
      <c r="A21" s="96" t="s">
        <v>109</v>
      </c>
      <c r="B21" s="96" t="s">
        <v>103</v>
      </c>
      <c r="C21" s="97">
        <v>0</v>
      </c>
      <c r="D21" s="97">
        <v>0</v>
      </c>
      <c r="E21" s="97">
        <v>0</v>
      </c>
      <c r="F21" s="98">
        <v>42</v>
      </c>
      <c r="G21" s="99">
        <v>4410</v>
      </c>
      <c r="H21" s="99">
        <v>45</v>
      </c>
      <c r="I21" s="101" t="s">
        <v>106</v>
      </c>
    </row>
    <row r="22" spans="1:9" s="33" customFormat="1" ht="16.5" customHeight="1" x14ac:dyDescent="0.2">
      <c r="A22" s="96" t="s">
        <v>228</v>
      </c>
      <c r="B22" s="96" t="s">
        <v>99</v>
      </c>
      <c r="C22" s="97">
        <v>126</v>
      </c>
      <c r="D22" s="97">
        <v>7056</v>
      </c>
      <c r="E22" s="97">
        <v>138</v>
      </c>
      <c r="F22" s="98">
        <v>126</v>
      </c>
      <c r="G22" s="99">
        <v>7056</v>
      </c>
      <c r="H22" s="99">
        <v>134</v>
      </c>
      <c r="I22" s="101">
        <f t="shared" si="0"/>
        <v>-2.8985507246376812E-2</v>
      </c>
    </row>
    <row r="23" spans="1:9" s="33" customFormat="1" ht="16.5" customHeight="1" x14ac:dyDescent="0.2">
      <c r="A23" s="96" t="s">
        <v>28</v>
      </c>
      <c r="B23" s="96" t="s">
        <v>166</v>
      </c>
      <c r="C23" s="97">
        <v>40</v>
      </c>
      <c r="D23" s="97">
        <v>2595</v>
      </c>
      <c r="E23" s="97">
        <v>52</v>
      </c>
      <c r="F23" s="98">
        <v>0</v>
      </c>
      <c r="G23" s="99">
        <v>0</v>
      </c>
      <c r="H23" s="99">
        <v>0</v>
      </c>
      <c r="I23" s="101">
        <f t="shared" si="0"/>
        <v>-1</v>
      </c>
    </row>
    <row r="24" spans="1:9" s="33" customFormat="1" ht="16.5" customHeight="1" x14ac:dyDescent="0.2">
      <c r="A24" s="96" t="s">
        <v>28</v>
      </c>
      <c r="B24" s="96" t="s">
        <v>96</v>
      </c>
      <c r="C24" s="97">
        <v>0</v>
      </c>
      <c r="D24" s="97">
        <v>0</v>
      </c>
      <c r="E24" s="97">
        <v>0</v>
      </c>
      <c r="F24" s="98">
        <v>60</v>
      </c>
      <c r="G24" s="99">
        <v>7040</v>
      </c>
      <c r="H24" s="99">
        <v>67</v>
      </c>
      <c r="I24" s="101" t="s">
        <v>106</v>
      </c>
    </row>
    <row r="25" spans="1:9" s="33" customFormat="1" ht="16.5" customHeight="1" x14ac:dyDescent="0.2">
      <c r="A25" s="96" t="s">
        <v>28</v>
      </c>
      <c r="B25" s="96" t="s">
        <v>99</v>
      </c>
      <c r="C25" s="97">
        <v>42</v>
      </c>
      <c r="D25" s="97">
        <v>2352</v>
      </c>
      <c r="E25" s="97">
        <v>45</v>
      </c>
      <c r="F25" s="98">
        <v>1166</v>
      </c>
      <c r="G25" s="99">
        <v>64293</v>
      </c>
      <c r="H25" s="99">
        <v>1217</v>
      </c>
      <c r="I25" s="101">
        <f t="shared" si="0"/>
        <v>26.044444444444444</v>
      </c>
    </row>
    <row r="26" spans="1:9" s="33" customFormat="1" ht="16.5" customHeight="1" x14ac:dyDescent="0.2">
      <c r="A26" s="96" t="s">
        <v>28</v>
      </c>
      <c r="B26" s="96" t="s">
        <v>103</v>
      </c>
      <c r="C26" s="97">
        <v>792</v>
      </c>
      <c r="D26" s="97">
        <v>52165</v>
      </c>
      <c r="E26" s="97">
        <v>998</v>
      </c>
      <c r="F26" s="98">
        <v>12644</v>
      </c>
      <c r="G26" s="99">
        <v>805947</v>
      </c>
      <c r="H26" s="99">
        <v>16074</v>
      </c>
      <c r="I26" s="101">
        <f t="shared" si="0"/>
        <v>15.1062124248497</v>
      </c>
    </row>
    <row r="27" spans="1:9" s="33" customFormat="1" ht="16.5" customHeight="1" x14ac:dyDescent="0.2">
      <c r="A27" s="96" t="s">
        <v>28</v>
      </c>
      <c r="B27" s="96" t="s">
        <v>26</v>
      </c>
      <c r="C27" s="97">
        <v>2104</v>
      </c>
      <c r="D27" s="97">
        <v>6588</v>
      </c>
      <c r="E27" s="97">
        <v>2710</v>
      </c>
      <c r="F27" s="98">
        <v>3389</v>
      </c>
      <c r="G27" s="99">
        <v>7277</v>
      </c>
      <c r="H27" s="99">
        <v>4327</v>
      </c>
      <c r="I27" s="101">
        <f t="shared" si="0"/>
        <v>0.59667896678966792</v>
      </c>
    </row>
    <row r="28" spans="1:9" s="33" customFormat="1" ht="16.5" customHeight="1" x14ac:dyDescent="0.2">
      <c r="A28" s="96" t="s">
        <v>28</v>
      </c>
      <c r="B28" s="96" t="s">
        <v>27</v>
      </c>
      <c r="C28" s="97">
        <v>4269</v>
      </c>
      <c r="D28" s="97">
        <v>251934</v>
      </c>
      <c r="E28" s="97">
        <v>6480</v>
      </c>
      <c r="F28" s="98">
        <v>1259</v>
      </c>
      <c r="G28" s="99">
        <v>75540</v>
      </c>
      <c r="H28" s="99">
        <v>1896</v>
      </c>
      <c r="I28" s="101">
        <f t="shared" si="0"/>
        <v>-0.70740740740740737</v>
      </c>
    </row>
    <row r="29" spans="1:9" s="33" customFormat="1" ht="16.5" customHeight="1" x14ac:dyDescent="0.2">
      <c r="A29" s="96" t="s">
        <v>28</v>
      </c>
      <c r="B29" s="96" t="s">
        <v>226</v>
      </c>
      <c r="C29" s="97">
        <v>0</v>
      </c>
      <c r="D29" s="97">
        <v>0</v>
      </c>
      <c r="E29" s="97">
        <v>0</v>
      </c>
      <c r="F29" s="98">
        <v>0</v>
      </c>
      <c r="G29" s="99">
        <v>3</v>
      </c>
      <c r="H29" s="99">
        <v>69</v>
      </c>
      <c r="I29" s="101" t="s">
        <v>106</v>
      </c>
    </row>
    <row r="30" spans="1:9" s="33" customFormat="1" ht="16.5" customHeight="1" x14ac:dyDescent="0.2">
      <c r="A30" s="96" t="s">
        <v>28</v>
      </c>
      <c r="B30" s="96" t="s">
        <v>18</v>
      </c>
      <c r="C30" s="97">
        <v>238</v>
      </c>
      <c r="D30" s="97">
        <v>10268</v>
      </c>
      <c r="E30" s="97">
        <v>332</v>
      </c>
      <c r="F30" s="98">
        <v>210</v>
      </c>
      <c r="G30" s="99">
        <v>210</v>
      </c>
      <c r="H30" s="99">
        <v>304</v>
      </c>
      <c r="I30" s="101">
        <f t="shared" si="0"/>
        <v>-8.4337349397590355E-2</v>
      </c>
    </row>
    <row r="31" spans="1:9" s="33" customFormat="1" ht="16.5" customHeight="1" x14ac:dyDescent="0.2">
      <c r="A31" s="96" t="s">
        <v>110</v>
      </c>
      <c r="B31" s="96" t="s">
        <v>99</v>
      </c>
      <c r="C31" s="97">
        <v>1239</v>
      </c>
      <c r="D31" s="97">
        <v>6367</v>
      </c>
      <c r="E31" s="97">
        <v>1461</v>
      </c>
      <c r="F31" s="98">
        <v>0</v>
      </c>
      <c r="G31" s="99">
        <v>0</v>
      </c>
      <c r="H31" s="99">
        <v>0</v>
      </c>
      <c r="I31" s="101">
        <f t="shared" si="0"/>
        <v>-1</v>
      </c>
    </row>
    <row r="32" spans="1:9" s="33" customFormat="1" ht="16.5" customHeight="1" x14ac:dyDescent="0.2">
      <c r="A32" s="96" t="s">
        <v>110</v>
      </c>
      <c r="B32" s="96" t="s">
        <v>103</v>
      </c>
      <c r="C32" s="97">
        <v>3003</v>
      </c>
      <c r="D32" s="97">
        <v>180845</v>
      </c>
      <c r="E32" s="97">
        <v>3558</v>
      </c>
      <c r="F32" s="98">
        <v>2678</v>
      </c>
      <c r="G32" s="99">
        <v>164737</v>
      </c>
      <c r="H32" s="99">
        <v>3269</v>
      </c>
      <c r="I32" s="101">
        <f t="shared" si="0"/>
        <v>-8.1225407532321534E-2</v>
      </c>
    </row>
    <row r="33" spans="1:9" s="33" customFormat="1" ht="16.5" customHeight="1" x14ac:dyDescent="0.2">
      <c r="A33" s="96" t="s">
        <v>170</v>
      </c>
      <c r="B33" s="96" t="s">
        <v>27</v>
      </c>
      <c r="C33" s="97">
        <v>0</v>
      </c>
      <c r="D33" s="97">
        <v>0</v>
      </c>
      <c r="E33" s="97">
        <v>0</v>
      </c>
      <c r="F33" s="98">
        <v>102</v>
      </c>
      <c r="G33" s="99">
        <v>6120</v>
      </c>
      <c r="H33" s="99">
        <v>154</v>
      </c>
      <c r="I33" s="101" t="s">
        <v>106</v>
      </c>
    </row>
    <row r="34" spans="1:9" s="33" customFormat="1" ht="16.5" customHeight="1" x14ac:dyDescent="0.2">
      <c r="A34" s="96" t="s">
        <v>171</v>
      </c>
      <c r="B34" s="96" t="s">
        <v>202</v>
      </c>
      <c r="C34" s="97">
        <v>0</v>
      </c>
      <c r="D34" s="97">
        <v>4363</v>
      </c>
      <c r="E34" s="97">
        <v>53</v>
      </c>
      <c r="F34" s="98">
        <v>0</v>
      </c>
      <c r="G34" s="99">
        <v>0</v>
      </c>
      <c r="H34" s="99">
        <v>0</v>
      </c>
      <c r="I34" s="101">
        <f t="shared" si="0"/>
        <v>-1</v>
      </c>
    </row>
    <row r="35" spans="1:9" s="33" customFormat="1" ht="16.5" customHeight="1" x14ac:dyDescent="0.2">
      <c r="A35" s="96" t="s">
        <v>171</v>
      </c>
      <c r="B35" s="96" t="s">
        <v>103</v>
      </c>
      <c r="C35" s="97">
        <v>42</v>
      </c>
      <c r="D35" s="97">
        <v>4354</v>
      </c>
      <c r="E35" s="97">
        <v>50</v>
      </c>
      <c r="F35" s="98">
        <v>0</v>
      </c>
      <c r="G35" s="99">
        <v>0</v>
      </c>
      <c r="H35" s="99">
        <v>0</v>
      </c>
      <c r="I35" s="101">
        <f t="shared" si="0"/>
        <v>-1</v>
      </c>
    </row>
    <row r="36" spans="1:9" s="33" customFormat="1" ht="16.5" customHeight="1" x14ac:dyDescent="0.2">
      <c r="A36" s="96" t="s">
        <v>172</v>
      </c>
      <c r="B36" s="96" t="s">
        <v>196</v>
      </c>
      <c r="C36" s="97">
        <v>0</v>
      </c>
      <c r="D36" s="97">
        <v>1</v>
      </c>
      <c r="E36" s="97">
        <v>1</v>
      </c>
      <c r="F36" s="98">
        <v>0</v>
      </c>
      <c r="G36" s="99">
        <v>0</v>
      </c>
      <c r="H36" s="99">
        <v>0</v>
      </c>
      <c r="I36" s="101">
        <f t="shared" si="0"/>
        <v>-1</v>
      </c>
    </row>
    <row r="37" spans="1:9" s="33" customFormat="1" ht="16.5" customHeight="1" x14ac:dyDescent="0.2">
      <c r="A37" s="96" t="s">
        <v>172</v>
      </c>
      <c r="B37" s="96" t="s">
        <v>27</v>
      </c>
      <c r="C37" s="97">
        <v>0</v>
      </c>
      <c r="D37" s="97">
        <v>0</v>
      </c>
      <c r="E37" s="97">
        <v>0</v>
      </c>
      <c r="F37" s="98">
        <v>17</v>
      </c>
      <c r="G37" s="99">
        <v>1020</v>
      </c>
      <c r="H37" s="99">
        <v>26</v>
      </c>
      <c r="I37" s="101" t="s">
        <v>106</v>
      </c>
    </row>
    <row r="38" spans="1:9" s="33" customFormat="1" ht="16.5" customHeight="1" x14ac:dyDescent="0.2">
      <c r="A38" s="96" t="s">
        <v>173</v>
      </c>
      <c r="B38" s="96" t="s">
        <v>18</v>
      </c>
      <c r="C38" s="97">
        <v>0</v>
      </c>
      <c r="D38" s="97">
        <v>0</v>
      </c>
      <c r="E38" s="97">
        <v>0</v>
      </c>
      <c r="F38" s="98">
        <v>90</v>
      </c>
      <c r="G38" s="99">
        <v>90</v>
      </c>
      <c r="H38" s="99">
        <v>135</v>
      </c>
      <c r="I38" s="101" t="s">
        <v>106</v>
      </c>
    </row>
    <row r="39" spans="1:9" s="33" customFormat="1" ht="16.5" customHeight="1" x14ac:dyDescent="0.2">
      <c r="A39" s="96" t="s">
        <v>174</v>
      </c>
      <c r="B39" s="96" t="s">
        <v>103</v>
      </c>
      <c r="C39" s="97">
        <v>40</v>
      </c>
      <c r="D39" s="97">
        <v>3200</v>
      </c>
      <c r="E39" s="97">
        <v>51</v>
      </c>
      <c r="F39" s="98">
        <v>0</v>
      </c>
      <c r="G39" s="99">
        <v>0</v>
      </c>
      <c r="H39" s="99">
        <v>0</v>
      </c>
      <c r="I39" s="101">
        <f t="shared" si="0"/>
        <v>-1</v>
      </c>
    </row>
    <row r="40" spans="1:9" s="33" customFormat="1" ht="16.5" customHeight="1" x14ac:dyDescent="0.2">
      <c r="A40" s="96" t="s">
        <v>111</v>
      </c>
      <c r="B40" s="96" t="s">
        <v>103</v>
      </c>
      <c r="C40" s="97">
        <v>0</v>
      </c>
      <c r="D40" s="97">
        <v>0</v>
      </c>
      <c r="E40" s="97">
        <v>0</v>
      </c>
      <c r="F40" s="98">
        <v>84</v>
      </c>
      <c r="G40" s="99">
        <v>8820</v>
      </c>
      <c r="H40" s="99">
        <v>90</v>
      </c>
      <c r="I40" s="101" t="s">
        <v>106</v>
      </c>
    </row>
    <row r="41" spans="1:9" s="33" customFormat="1" ht="16.5" customHeight="1" x14ac:dyDescent="0.2">
      <c r="A41" s="96" t="s">
        <v>133</v>
      </c>
      <c r="B41" s="96" t="s">
        <v>103</v>
      </c>
      <c r="C41" s="97">
        <v>1044</v>
      </c>
      <c r="D41" s="97">
        <v>110723</v>
      </c>
      <c r="E41" s="97">
        <v>1168</v>
      </c>
      <c r="F41" s="98">
        <v>1129</v>
      </c>
      <c r="G41" s="99">
        <v>119952</v>
      </c>
      <c r="H41" s="99">
        <v>1226</v>
      </c>
      <c r="I41" s="101">
        <f t="shared" si="0"/>
        <v>4.965753424657534E-2</v>
      </c>
    </row>
    <row r="42" spans="1:9" s="33" customFormat="1" ht="16.5" customHeight="1" x14ac:dyDescent="0.2">
      <c r="A42" s="96" t="s">
        <v>113</v>
      </c>
      <c r="B42" s="96" t="s">
        <v>202</v>
      </c>
      <c r="C42" s="97">
        <v>0</v>
      </c>
      <c r="D42" s="97">
        <v>2187</v>
      </c>
      <c r="E42" s="97">
        <v>27</v>
      </c>
      <c r="F42" s="98">
        <v>0</v>
      </c>
      <c r="G42" s="99">
        <v>0</v>
      </c>
      <c r="H42" s="99">
        <v>0</v>
      </c>
      <c r="I42" s="101">
        <f t="shared" si="0"/>
        <v>-1</v>
      </c>
    </row>
    <row r="43" spans="1:9" s="33" customFormat="1" ht="16.5" customHeight="1" x14ac:dyDescent="0.2">
      <c r="A43" s="96" t="s">
        <v>113</v>
      </c>
      <c r="B43" s="96" t="s">
        <v>166</v>
      </c>
      <c r="C43" s="97">
        <v>240</v>
      </c>
      <c r="D43" s="97">
        <v>12784</v>
      </c>
      <c r="E43" s="97">
        <v>315</v>
      </c>
      <c r="F43" s="98">
        <v>0</v>
      </c>
      <c r="G43" s="99">
        <v>0</v>
      </c>
      <c r="H43" s="99">
        <v>0</v>
      </c>
      <c r="I43" s="101">
        <f t="shared" si="0"/>
        <v>-1</v>
      </c>
    </row>
    <row r="44" spans="1:9" s="33" customFormat="1" ht="16.5" customHeight="1" x14ac:dyDescent="0.2">
      <c r="A44" s="96" t="s">
        <v>113</v>
      </c>
      <c r="B44" s="96" t="s">
        <v>137</v>
      </c>
      <c r="C44" s="97">
        <v>0</v>
      </c>
      <c r="D44" s="97">
        <v>0</v>
      </c>
      <c r="E44" s="97">
        <v>0</v>
      </c>
      <c r="F44" s="98">
        <v>0</v>
      </c>
      <c r="G44" s="99">
        <v>41084</v>
      </c>
      <c r="H44" s="99">
        <v>570</v>
      </c>
      <c r="I44" s="101" t="s">
        <v>106</v>
      </c>
    </row>
    <row r="45" spans="1:9" s="33" customFormat="1" ht="16.5" customHeight="1" x14ac:dyDescent="0.2">
      <c r="A45" s="96" t="s">
        <v>113</v>
      </c>
      <c r="B45" s="96" t="s">
        <v>99</v>
      </c>
      <c r="C45" s="97">
        <v>393</v>
      </c>
      <c r="D45" s="97">
        <v>25556</v>
      </c>
      <c r="E45" s="97">
        <v>399</v>
      </c>
      <c r="F45" s="98">
        <v>230</v>
      </c>
      <c r="G45" s="99">
        <v>13960</v>
      </c>
      <c r="H45" s="99">
        <v>240</v>
      </c>
      <c r="I45" s="101">
        <f t="shared" si="0"/>
        <v>-0.39849624060150374</v>
      </c>
    </row>
    <row r="46" spans="1:9" s="33" customFormat="1" ht="16.5" customHeight="1" x14ac:dyDescent="0.2">
      <c r="A46" s="96" t="s">
        <v>113</v>
      </c>
      <c r="B46" s="96" t="s">
        <v>103</v>
      </c>
      <c r="C46" s="97">
        <v>407</v>
      </c>
      <c r="D46" s="97">
        <v>45808</v>
      </c>
      <c r="E46" s="97">
        <v>494</v>
      </c>
      <c r="F46" s="98">
        <v>615</v>
      </c>
      <c r="G46" s="99">
        <v>60323</v>
      </c>
      <c r="H46" s="99">
        <v>701</v>
      </c>
      <c r="I46" s="101">
        <f t="shared" si="0"/>
        <v>0.41902834008097167</v>
      </c>
    </row>
    <row r="47" spans="1:9" s="33" customFormat="1" ht="16.5" customHeight="1" x14ac:dyDescent="0.2">
      <c r="A47" s="96" t="s">
        <v>113</v>
      </c>
      <c r="B47" s="96" t="s">
        <v>134</v>
      </c>
      <c r="C47" s="97">
        <v>0</v>
      </c>
      <c r="D47" s="97">
        <v>1925</v>
      </c>
      <c r="E47" s="97">
        <v>24</v>
      </c>
      <c r="F47" s="98">
        <v>0</v>
      </c>
      <c r="G47" s="99">
        <v>2080</v>
      </c>
      <c r="H47" s="99">
        <v>29</v>
      </c>
      <c r="I47" s="101">
        <f t="shared" si="0"/>
        <v>0.20833333333333334</v>
      </c>
    </row>
    <row r="48" spans="1:9" s="33" customFormat="1" ht="16.5" customHeight="1" x14ac:dyDescent="0.2">
      <c r="A48" s="96" t="s">
        <v>113</v>
      </c>
      <c r="B48" s="96" t="s">
        <v>169</v>
      </c>
      <c r="C48" s="97">
        <v>60</v>
      </c>
      <c r="D48" s="97">
        <v>6000</v>
      </c>
      <c r="E48" s="97">
        <v>60</v>
      </c>
      <c r="F48" s="98">
        <v>80</v>
      </c>
      <c r="G48" s="99">
        <v>8000</v>
      </c>
      <c r="H48" s="99">
        <v>80</v>
      </c>
      <c r="I48" s="101">
        <f t="shared" si="0"/>
        <v>0.33333333333333331</v>
      </c>
    </row>
    <row r="49" spans="1:9" s="33" customFormat="1" ht="16.5" customHeight="1" x14ac:dyDescent="0.2">
      <c r="A49" s="96" t="s">
        <v>179</v>
      </c>
      <c r="B49" s="96" t="s">
        <v>99</v>
      </c>
      <c r="C49" s="97">
        <v>0</v>
      </c>
      <c r="D49" s="97">
        <v>0</v>
      </c>
      <c r="E49" s="97">
        <v>0</v>
      </c>
      <c r="F49" s="98">
        <v>21</v>
      </c>
      <c r="G49" s="99">
        <v>1176</v>
      </c>
      <c r="H49" s="99">
        <v>22</v>
      </c>
      <c r="I49" s="101" t="s">
        <v>106</v>
      </c>
    </row>
    <row r="50" spans="1:9" s="33" customFormat="1" ht="16.5" customHeight="1" x14ac:dyDescent="0.2">
      <c r="A50" s="96" t="s">
        <v>114</v>
      </c>
      <c r="B50" s="96" t="s">
        <v>137</v>
      </c>
      <c r="C50" s="97">
        <v>0</v>
      </c>
      <c r="D50" s="97">
        <v>0</v>
      </c>
      <c r="E50" s="97">
        <v>0</v>
      </c>
      <c r="F50" s="98">
        <v>0</v>
      </c>
      <c r="G50" s="99">
        <v>5775</v>
      </c>
      <c r="H50" s="99">
        <v>80</v>
      </c>
      <c r="I50" s="101" t="s">
        <v>106</v>
      </c>
    </row>
    <row r="51" spans="1:9" s="33" customFormat="1" ht="16.5" customHeight="1" x14ac:dyDescent="0.2">
      <c r="A51" s="96" t="s">
        <v>114</v>
      </c>
      <c r="B51" s="96" t="s">
        <v>99</v>
      </c>
      <c r="C51" s="97">
        <v>104</v>
      </c>
      <c r="D51" s="97">
        <v>6904</v>
      </c>
      <c r="E51" s="97">
        <v>108</v>
      </c>
      <c r="F51" s="98">
        <v>420</v>
      </c>
      <c r="G51" s="99">
        <v>23520</v>
      </c>
      <c r="H51" s="99">
        <v>447</v>
      </c>
      <c r="I51" s="101">
        <f t="shared" si="0"/>
        <v>3.1388888888888888</v>
      </c>
    </row>
    <row r="52" spans="1:9" s="33" customFormat="1" ht="16.5" customHeight="1" x14ac:dyDescent="0.2">
      <c r="A52" s="96" t="s">
        <v>114</v>
      </c>
      <c r="B52" s="96" t="s">
        <v>103</v>
      </c>
      <c r="C52" s="97">
        <v>167</v>
      </c>
      <c r="D52" s="97">
        <v>12396</v>
      </c>
      <c r="E52" s="97">
        <v>210</v>
      </c>
      <c r="F52" s="98">
        <v>675</v>
      </c>
      <c r="G52" s="99">
        <v>44650</v>
      </c>
      <c r="H52" s="99">
        <v>875</v>
      </c>
      <c r="I52" s="101">
        <f t="shared" si="0"/>
        <v>3.1666666666666665</v>
      </c>
    </row>
    <row r="53" spans="1:9" s="33" customFormat="1" ht="16.5" customHeight="1" x14ac:dyDescent="0.2">
      <c r="A53" s="96" t="s">
        <v>197</v>
      </c>
      <c r="B53" s="96" t="s">
        <v>18</v>
      </c>
      <c r="C53" s="97">
        <v>0</v>
      </c>
      <c r="D53" s="97">
        <v>0</v>
      </c>
      <c r="E53" s="97">
        <v>0</v>
      </c>
      <c r="F53" s="98">
        <v>540</v>
      </c>
      <c r="G53" s="99">
        <v>540</v>
      </c>
      <c r="H53" s="99">
        <v>810</v>
      </c>
      <c r="I53" s="101" t="s">
        <v>106</v>
      </c>
    </row>
    <row r="54" spans="1:9" s="33" customFormat="1" ht="16.5" customHeight="1" x14ac:dyDescent="0.2">
      <c r="A54" s="96" t="s">
        <v>131</v>
      </c>
      <c r="B54" s="96" t="s">
        <v>202</v>
      </c>
      <c r="C54" s="97">
        <v>0</v>
      </c>
      <c r="D54" s="97">
        <v>15503</v>
      </c>
      <c r="E54" s="97">
        <v>191</v>
      </c>
      <c r="F54" s="98">
        <v>0</v>
      </c>
      <c r="G54" s="99">
        <v>0</v>
      </c>
      <c r="H54" s="99">
        <v>0</v>
      </c>
      <c r="I54" s="101">
        <f t="shared" si="0"/>
        <v>-1</v>
      </c>
    </row>
    <row r="55" spans="1:9" s="33" customFormat="1" ht="16.5" customHeight="1" x14ac:dyDescent="0.2">
      <c r="A55" s="96" t="s">
        <v>131</v>
      </c>
      <c r="B55" s="96" t="s">
        <v>137</v>
      </c>
      <c r="C55" s="97">
        <v>0</v>
      </c>
      <c r="D55" s="97">
        <v>0</v>
      </c>
      <c r="E55" s="97">
        <v>0</v>
      </c>
      <c r="F55" s="98">
        <v>0</v>
      </c>
      <c r="G55" s="99">
        <v>5775</v>
      </c>
      <c r="H55" s="99">
        <v>81</v>
      </c>
      <c r="I55" s="101" t="s">
        <v>106</v>
      </c>
    </row>
    <row r="56" spans="1:9" s="33" customFormat="1" ht="16.5" customHeight="1" x14ac:dyDescent="0.2">
      <c r="A56" s="96" t="s">
        <v>131</v>
      </c>
      <c r="B56" s="96" t="s">
        <v>103</v>
      </c>
      <c r="C56" s="97">
        <v>418</v>
      </c>
      <c r="D56" s="97">
        <v>43184</v>
      </c>
      <c r="E56" s="97">
        <v>479</v>
      </c>
      <c r="F56" s="98">
        <v>1513</v>
      </c>
      <c r="G56" s="99">
        <v>162136</v>
      </c>
      <c r="H56" s="99">
        <v>1688</v>
      </c>
      <c r="I56" s="101">
        <f t="shared" si="0"/>
        <v>2.5240083507306887</v>
      </c>
    </row>
    <row r="57" spans="1:9" s="33" customFormat="1" ht="16.5" customHeight="1" x14ac:dyDescent="0.2">
      <c r="A57" s="96" t="s">
        <v>131</v>
      </c>
      <c r="B57" s="96" t="s">
        <v>134</v>
      </c>
      <c r="C57" s="97">
        <v>0</v>
      </c>
      <c r="D57" s="97">
        <v>1809</v>
      </c>
      <c r="E57" s="97">
        <v>24</v>
      </c>
      <c r="F57" s="98">
        <v>0</v>
      </c>
      <c r="G57" s="99">
        <v>3902</v>
      </c>
      <c r="H57" s="99">
        <v>50</v>
      </c>
      <c r="I57" s="101">
        <f t="shared" si="0"/>
        <v>1.0833333333333333</v>
      </c>
    </row>
    <row r="58" spans="1:9" s="33" customFormat="1" ht="16.5" customHeight="1" x14ac:dyDescent="0.2">
      <c r="A58" s="96" t="s">
        <v>115</v>
      </c>
      <c r="B58" s="96" t="s">
        <v>166</v>
      </c>
      <c r="C58" s="97">
        <v>2280</v>
      </c>
      <c r="D58" s="97">
        <v>12520</v>
      </c>
      <c r="E58" s="97">
        <v>3071</v>
      </c>
      <c r="F58" s="98">
        <v>0</v>
      </c>
      <c r="G58" s="99">
        <v>0</v>
      </c>
      <c r="H58" s="99">
        <v>0</v>
      </c>
      <c r="I58" s="101">
        <f t="shared" si="0"/>
        <v>-1</v>
      </c>
    </row>
    <row r="59" spans="1:9" s="33" customFormat="1" ht="16.5" customHeight="1" x14ac:dyDescent="0.2">
      <c r="A59" s="96" t="s">
        <v>115</v>
      </c>
      <c r="B59" s="96" t="s">
        <v>99</v>
      </c>
      <c r="C59" s="97">
        <v>2767</v>
      </c>
      <c r="D59" s="97">
        <v>188256</v>
      </c>
      <c r="E59" s="97">
        <v>2784</v>
      </c>
      <c r="F59" s="98">
        <v>2454</v>
      </c>
      <c r="G59" s="99">
        <v>168867</v>
      </c>
      <c r="H59" s="99">
        <v>2456</v>
      </c>
      <c r="I59" s="101">
        <f t="shared" si="0"/>
        <v>-0.11781609195402298</v>
      </c>
    </row>
    <row r="60" spans="1:9" s="33" customFormat="1" ht="16.5" customHeight="1" x14ac:dyDescent="0.2">
      <c r="A60" s="96" t="s">
        <v>115</v>
      </c>
      <c r="B60" s="96" t="s">
        <v>103</v>
      </c>
      <c r="C60" s="97">
        <v>7338</v>
      </c>
      <c r="D60" s="97">
        <v>663595</v>
      </c>
      <c r="E60" s="97">
        <v>8758</v>
      </c>
      <c r="F60" s="98">
        <v>9203</v>
      </c>
      <c r="G60" s="99">
        <v>822678</v>
      </c>
      <c r="H60" s="99">
        <v>11164</v>
      </c>
      <c r="I60" s="101">
        <f t="shared" si="0"/>
        <v>0.27472025576615666</v>
      </c>
    </row>
    <row r="61" spans="1:9" s="33" customFormat="1" ht="16.5" customHeight="1" x14ac:dyDescent="0.2">
      <c r="A61" s="96" t="s">
        <v>115</v>
      </c>
      <c r="B61" s="96" t="s">
        <v>225</v>
      </c>
      <c r="C61" s="97">
        <v>220</v>
      </c>
      <c r="D61" s="97">
        <v>880</v>
      </c>
      <c r="E61" s="97">
        <v>212</v>
      </c>
      <c r="F61" s="98">
        <v>0</v>
      </c>
      <c r="G61" s="99">
        <v>0</v>
      </c>
      <c r="H61" s="99">
        <v>0</v>
      </c>
      <c r="I61" s="101">
        <f t="shared" si="0"/>
        <v>-1</v>
      </c>
    </row>
    <row r="62" spans="1:9" s="33" customFormat="1" ht="16.5" customHeight="1" x14ac:dyDescent="0.2">
      <c r="A62" s="96" t="s">
        <v>115</v>
      </c>
      <c r="B62" s="96" t="s">
        <v>169</v>
      </c>
      <c r="C62" s="97">
        <v>60</v>
      </c>
      <c r="D62" s="97">
        <v>6000</v>
      </c>
      <c r="E62" s="97">
        <v>60</v>
      </c>
      <c r="F62" s="98">
        <v>80</v>
      </c>
      <c r="G62" s="99">
        <v>8000</v>
      </c>
      <c r="H62" s="99">
        <v>80</v>
      </c>
      <c r="I62" s="101">
        <f t="shared" si="0"/>
        <v>0.33333333333333331</v>
      </c>
    </row>
    <row r="63" spans="1:9" s="33" customFormat="1" ht="16.5" customHeight="1" x14ac:dyDescent="0.2">
      <c r="A63" s="96" t="s">
        <v>116</v>
      </c>
      <c r="B63" s="96" t="s">
        <v>99</v>
      </c>
      <c r="C63" s="97">
        <v>483</v>
      </c>
      <c r="D63" s="97">
        <v>24997</v>
      </c>
      <c r="E63" s="97">
        <v>478</v>
      </c>
      <c r="F63" s="98">
        <v>293</v>
      </c>
      <c r="G63" s="99">
        <v>16408</v>
      </c>
      <c r="H63" s="99">
        <v>312</v>
      </c>
      <c r="I63" s="101">
        <f t="shared" si="0"/>
        <v>-0.34728033472803349</v>
      </c>
    </row>
    <row r="64" spans="1:9" s="33" customFormat="1" ht="16.5" customHeight="1" x14ac:dyDescent="0.2">
      <c r="A64" s="96" t="s">
        <v>116</v>
      </c>
      <c r="B64" s="96" t="s">
        <v>103</v>
      </c>
      <c r="C64" s="97">
        <v>120</v>
      </c>
      <c r="D64" s="97">
        <v>13440</v>
      </c>
      <c r="E64" s="97">
        <v>143</v>
      </c>
      <c r="F64" s="98">
        <v>180</v>
      </c>
      <c r="G64" s="99">
        <v>20160</v>
      </c>
      <c r="H64" s="99">
        <v>206</v>
      </c>
      <c r="I64" s="101">
        <f t="shared" si="0"/>
        <v>0.44055944055944057</v>
      </c>
    </row>
    <row r="65" spans="1:9" s="33" customFormat="1" ht="16.5" customHeight="1" x14ac:dyDescent="0.2">
      <c r="A65" s="96" t="s">
        <v>117</v>
      </c>
      <c r="B65" s="96" t="s">
        <v>166</v>
      </c>
      <c r="C65" s="97">
        <v>280</v>
      </c>
      <c r="D65" s="97">
        <v>4120</v>
      </c>
      <c r="E65" s="97">
        <v>375</v>
      </c>
      <c r="F65" s="98">
        <v>0</v>
      </c>
      <c r="G65" s="99">
        <v>0</v>
      </c>
      <c r="H65" s="99">
        <v>0</v>
      </c>
      <c r="I65" s="101">
        <f t="shared" si="0"/>
        <v>-1</v>
      </c>
    </row>
    <row r="66" spans="1:9" s="33" customFormat="1" ht="16.5" customHeight="1" x14ac:dyDescent="0.2">
      <c r="A66" s="96" t="s">
        <v>117</v>
      </c>
      <c r="B66" s="96" t="s">
        <v>99</v>
      </c>
      <c r="C66" s="97">
        <v>1649</v>
      </c>
      <c r="D66" s="97">
        <v>94292</v>
      </c>
      <c r="E66" s="97">
        <v>1722</v>
      </c>
      <c r="F66" s="98">
        <v>1501</v>
      </c>
      <c r="G66" s="99">
        <v>86999</v>
      </c>
      <c r="H66" s="99">
        <v>1576</v>
      </c>
      <c r="I66" s="101">
        <f t="shared" si="0"/>
        <v>-8.4785133565621368E-2</v>
      </c>
    </row>
    <row r="67" spans="1:9" s="33" customFormat="1" ht="16.5" customHeight="1" x14ac:dyDescent="0.2">
      <c r="A67" s="96" t="s">
        <v>117</v>
      </c>
      <c r="B67" s="96" t="s">
        <v>103</v>
      </c>
      <c r="C67" s="97">
        <v>1301</v>
      </c>
      <c r="D67" s="97">
        <v>91423</v>
      </c>
      <c r="E67" s="97">
        <v>1513</v>
      </c>
      <c r="F67" s="98">
        <v>1859</v>
      </c>
      <c r="G67" s="99">
        <v>130421</v>
      </c>
      <c r="H67" s="99">
        <v>2203</v>
      </c>
      <c r="I67" s="101">
        <f t="shared" si="0"/>
        <v>0.4560475875743556</v>
      </c>
    </row>
    <row r="68" spans="1:9" s="33" customFormat="1" ht="16.5" customHeight="1" x14ac:dyDescent="0.2">
      <c r="A68" s="96" t="s">
        <v>118</v>
      </c>
      <c r="B68" s="96" t="s">
        <v>166</v>
      </c>
      <c r="C68" s="97">
        <v>140</v>
      </c>
      <c r="D68" s="97">
        <v>4203</v>
      </c>
      <c r="E68" s="97">
        <v>187</v>
      </c>
      <c r="F68" s="98">
        <v>0</v>
      </c>
      <c r="G68" s="99">
        <v>0</v>
      </c>
      <c r="H68" s="99">
        <v>0</v>
      </c>
      <c r="I68" s="101">
        <f t="shared" si="0"/>
        <v>-1</v>
      </c>
    </row>
    <row r="69" spans="1:9" s="33" customFormat="1" ht="16.5" customHeight="1" x14ac:dyDescent="0.2">
      <c r="A69" s="96" t="s">
        <v>118</v>
      </c>
      <c r="B69" s="96" t="s">
        <v>99</v>
      </c>
      <c r="C69" s="97">
        <v>20</v>
      </c>
      <c r="D69" s="97">
        <v>1372</v>
      </c>
      <c r="E69" s="97">
        <v>19</v>
      </c>
      <c r="F69" s="98">
        <v>0</v>
      </c>
      <c r="G69" s="99">
        <v>0</v>
      </c>
      <c r="H69" s="99">
        <v>0</v>
      </c>
      <c r="I69" s="101">
        <f t="shared" si="0"/>
        <v>-1</v>
      </c>
    </row>
    <row r="70" spans="1:9" s="33" customFormat="1" ht="16.5" customHeight="1" x14ac:dyDescent="0.2">
      <c r="A70" s="96" t="s">
        <v>118</v>
      </c>
      <c r="B70" s="96" t="s">
        <v>103</v>
      </c>
      <c r="C70" s="97">
        <v>63</v>
      </c>
      <c r="D70" s="97">
        <v>4725</v>
      </c>
      <c r="E70" s="97">
        <v>61</v>
      </c>
      <c r="F70" s="98">
        <v>63</v>
      </c>
      <c r="G70" s="99">
        <v>4725</v>
      </c>
      <c r="H70" s="99">
        <v>61</v>
      </c>
      <c r="I70" s="101">
        <f t="shared" si="0"/>
        <v>0</v>
      </c>
    </row>
    <row r="71" spans="1:9" s="33" customFormat="1" ht="16.5" customHeight="1" x14ac:dyDescent="0.2">
      <c r="A71" s="96" t="s">
        <v>119</v>
      </c>
      <c r="B71" s="96" t="s">
        <v>99</v>
      </c>
      <c r="C71" s="97">
        <v>252</v>
      </c>
      <c r="D71" s="97">
        <v>14112</v>
      </c>
      <c r="E71" s="97">
        <v>268</v>
      </c>
      <c r="F71" s="98">
        <v>252</v>
      </c>
      <c r="G71" s="99">
        <v>14112</v>
      </c>
      <c r="H71" s="99">
        <v>268</v>
      </c>
      <c r="I71" s="101">
        <f t="shared" si="0"/>
        <v>0</v>
      </c>
    </row>
    <row r="72" spans="1:9" s="33" customFormat="1" ht="16.5" customHeight="1" x14ac:dyDescent="0.2">
      <c r="A72" s="96" t="s">
        <v>119</v>
      </c>
      <c r="B72" s="96" t="s">
        <v>103</v>
      </c>
      <c r="C72" s="97">
        <v>1693</v>
      </c>
      <c r="D72" s="97">
        <v>116648</v>
      </c>
      <c r="E72" s="97">
        <v>2133</v>
      </c>
      <c r="F72" s="98">
        <v>2581</v>
      </c>
      <c r="G72" s="99">
        <v>188235</v>
      </c>
      <c r="H72" s="99">
        <v>3196</v>
      </c>
      <c r="I72" s="101">
        <f t="shared" si="0"/>
        <v>0.49835911861228316</v>
      </c>
    </row>
    <row r="73" spans="1:9" s="33" customFormat="1" ht="16.5" customHeight="1" x14ac:dyDescent="0.2">
      <c r="A73" s="96" t="s">
        <v>135</v>
      </c>
      <c r="B73" s="96" t="s">
        <v>202</v>
      </c>
      <c r="C73" s="97">
        <v>0</v>
      </c>
      <c r="D73" s="97">
        <v>2121</v>
      </c>
      <c r="E73" s="97">
        <v>26</v>
      </c>
      <c r="F73" s="98">
        <v>0</v>
      </c>
      <c r="G73" s="99">
        <v>0</v>
      </c>
      <c r="H73" s="99">
        <v>0</v>
      </c>
      <c r="I73" s="101">
        <f t="shared" si="0"/>
        <v>-1</v>
      </c>
    </row>
    <row r="74" spans="1:9" s="33" customFormat="1" ht="16.5" customHeight="1" x14ac:dyDescent="0.2">
      <c r="A74" s="96" t="s">
        <v>135</v>
      </c>
      <c r="B74" s="96" t="s">
        <v>166</v>
      </c>
      <c r="C74" s="97">
        <v>80</v>
      </c>
      <c r="D74" s="97">
        <v>3920</v>
      </c>
      <c r="E74" s="97">
        <v>105</v>
      </c>
      <c r="F74" s="98">
        <v>0</v>
      </c>
      <c r="G74" s="99">
        <v>0</v>
      </c>
      <c r="H74" s="99">
        <v>0</v>
      </c>
      <c r="I74" s="101">
        <f t="shared" si="0"/>
        <v>-1</v>
      </c>
    </row>
    <row r="75" spans="1:9" s="33" customFormat="1" ht="16.5" customHeight="1" x14ac:dyDescent="0.2">
      <c r="A75" s="96" t="s">
        <v>135</v>
      </c>
      <c r="B75" s="96" t="s">
        <v>137</v>
      </c>
      <c r="C75" s="97">
        <v>0</v>
      </c>
      <c r="D75" s="97">
        <v>0</v>
      </c>
      <c r="E75" s="97">
        <v>0</v>
      </c>
      <c r="F75" s="98">
        <v>0</v>
      </c>
      <c r="G75" s="99">
        <v>32683</v>
      </c>
      <c r="H75" s="99">
        <v>452</v>
      </c>
      <c r="I75" s="101" t="s">
        <v>106</v>
      </c>
    </row>
    <row r="76" spans="1:9" s="33" customFormat="1" ht="16.5" customHeight="1" x14ac:dyDescent="0.2">
      <c r="A76" s="96" t="s">
        <v>135</v>
      </c>
      <c r="B76" s="96" t="s">
        <v>103</v>
      </c>
      <c r="C76" s="97">
        <v>10224</v>
      </c>
      <c r="D76" s="97">
        <v>876903</v>
      </c>
      <c r="E76" s="97">
        <v>12928</v>
      </c>
      <c r="F76" s="98">
        <v>12402</v>
      </c>
      <c r="G76" s="99">
        <v>1086558</v>
      </c>
      <c r="H76" s="99">
        <v>15160</v>
      </c>
      <c r="I76" s="101">
        <f t="shared" si="0"/>
        <v>0.17264851485148514</v>
      </c>
    </row>
    <row r="77" spans="1:9" s="33" customFormat="1" ht="16.5" customHeight="1" x14ac:dyDescent="0.2">
      <c r="A77" s="96" t="s">
        <v>135</v>
      </c>
      <c r="B77" s="96" t="s">
        <v>134</v>
      </c>
      <c r="C77" s="97">
        <v>0</v>
      </c>
      <c r="D77" s="97">
        <v>0</v>
      </c>
      <c r="E77" s="97">
        <v>0</v>
      </c>
      <c r="F77" s="98">
        <v>0</v>
      </c>
      <c r="G77" s="99">
        <v>18226</v>
      </c>
      <c r="H77" s="99">
        <v>225</v>
      </c>
      <c r="I77" s="101" t="s">
        <v>106</v>
      </c>
    </row>
    <row r="78" spans="1:9" s="33" customFormat="1" ht="16.5" customHeight="1" x14ac:dyDescent="0.2">
      <c r="A78" s="96" t="s">
        <v>135</v>
      </c>
      <c r="B78" s="96" t="s">
        <v>169</v>
      </c>
      <c r="C78" s="97">
        <v>20</v>
      </c>
      <c r="D78" s="97">
        <v>2000</v>
      </c>
      <c r="E78" s="97">
        <v>20</v>
      </c>
      <c r="F78" s="98">
        <v>100</v>
      </c>
      <c r="G78" s="99">
        <v>6120</v>
      </c>
      <c r="H78" s="99">
        <v>105</v>
      </c>
      <c r="I78" s="101">
        <f t="shared" si="0"/>
        <v>4.25</v>
      </c>
    </row>
    <row r="79" spans="1:9" s="33" customFormat="1" ht="16.5" customHeight="1" x14ac:dyDescent="0.2">
      <c r="A79" s="96" t="s">
        <v>229</v>
      </c>
      <c r="B79" s="96" t="s">
        <v>137</v>
      </c>
      <c r="C79" s="97">
        <v>0</v>
      </c>
      <c r="D79" s="97">
        <v>0</v>
      </c>
      <c r="E79" s="97">
        <v>0</v>
      </c>
      <c r="F79" s="98">
        <v>0</v>
      </c>
      <c r="G79" s="99">
        <v>1800</v>
      </c>
      <c r="H79" s="99">
        <v>25</v>
      </c>
      <c r="I79" s="101" t="s">
        <v>106</v>
      </c>
    </row>
    <row r="80" spans="1:9" s="33" customFormat="1" ht="16.5" customHeight="1" x14ac:dyDescent="0.2">
      <c r="A80" s="96" t="s">
        <v>229</v>
      </c>
      <c r="B80" s="96" t="s">
        <v>134</v>
      </c>
      <c r="C80" s="97">
        <v>0</v>
      </c>
      <c r="D80" s="97">
        <v>0</v>
      </c>
      <c r="E80" s="97">
        <v>0</v>
      </c>
      <c r="F80" s="98">
        <v>0</v>
      </c>
      <c r="G80" s="99">
        <v>5700</v>
      </c>
      <c r="H80" s="99">
        <v>70</v>
      </c>
      <c r="I80" s="101" t="s">
        <v>106</v>
      </c>
    </row>
    <row r="81" spans="1:9" s="33" customFormat="1" ht="16.5" customHeight="1" x14ac:dyDescent="0.2">
      <c r="A81" s="96" t="s">
        <v>203</v>
      </c>
      <c r="B81" s="96" t="s">
        <v>103</v>
      </c>
      <c r="C81" s="97">
        <v>0</v>
      </c>
      <c r="D81" s="97">
        <v>0</v>
      </c>
      <c r="E81" s="97">
        <v>0</v>
      </c>
      <c r="F81" s="98">
        <v>21</v>
      </c>
      <c r="G81" s="99">
        <v>2205</v>
      </c>
      <c r="H81" s="99">
        <v>22</v>
      </c>
      <c r="I81" s="101" t="s">
        <v>106</v>
      </c>
    </row>
    <row r="82" spans="1:9" s="33" customFormat="1" ht="16.5" customHeight="1" x14ac:dyDescent="0.2">
      <c r="A82" s="96" t="s">
        <v>120</v>
      </c>
      <c r="B82" s="96" t="s">
        <v>99</v>
      </c>
      <c r="C82" s="97">
        <v>0</v>
      </c>
      <c r="D82" s="97">
        <v>0</v>
      </c>
      <c r="E82" s="97">
        <v>0</v>
      </c>
      <c r="F82" s="98">
        <v>42</v>
      </c>
      <c r="G82" s="99">
        <v>2352</v>
      </c>
      <c r="H82" s="99">
        <v>45</v>
      </c>
      <c r="I82" s="101" t="s">
        <v>106</v>
      </c>
    </row>
    <row r="83" spans="1:9" s="33" customFormat="1" ht="16.5" customHeight="1" x14ac:dyDescent="0.2">
      <c r="A83" s="96" t="s">
        <v>120</v>
      </c>
      <c r="B83" s="96" t="s">
        <v>103</v>
      </c>
      <c r="C83" s="97">
        <v>125</v>
      </c>
      <c r="D83" s="97">
        <v>13425</v>
      </c>
      <c r="E83" s="97">
        <v>146</v>
      </c>
      <c r="F83" s="98">
        <v>185</v>
      </c>
      <c r="G83" s="99">
        <v>20625</v>
      </c>
      <c r="H83" s="99">
        <v>210</v>
      </c>
      <c r="I83" s="101">
        <f t="shared" ref="I82:I125" si="1">(+H83-E83)/E83</f>
        <v>0.43835616438356162</v>
      </c>
    </row>
    <row r="84" spans="1:9" s="33" customFormat="1" ht="16.5" customHeight="1" x14ac:dyDescent="0.2">
      <c r="A84" s="96" t="s">
        <v>121</v>
      </c>
      <c r="B84" s="96" t="s">
        <v>103</v>
      </c>
      <c r="C84" s="97">
        <v>203</v>
      </c>
      <c r="D84" s="97">
        <v>20466</v>
      </c>
      <c r="E84" s="97">
        <v>247</v>
      </c>
      <c r="F84" s="98">
        <v>103</v>
      </c>
      <c r="G84" s="99">
        <v>9910</v>
      </c>
      <c r="H84" s="99">
        <v>114</v>
      </c>
      <c r="I84" s="101">
        <f t="shared" si="1"/>
        <v>-0.53846153846153844</v>
      </c>
    </row>
    <row r="85" spans="1:9" s="33" customFormat="1" ht="16.5" customHeight="1" x14ac:dyDescent="0.2">
      <c r="A85" s="96" t="s">
        <v>176</v>
      </c>
      <c r="B85" s="96" t="s">
        <v>103</v>
      </c>
      <c r="C85" s="97">
        <v>0</v>
      </c>
      <c r="D85" s="97">
        <v>0</v>
      </c>
      <c r="E85" s="97">
        <v>0</v>
      </c>
      <c r="F85" s="98">
        <v>21</v>
      </c>
      <c r="G85" s="99">
        <v>1953</v>
      </c>
      <c r="H85" s="99">
        <v>24</v>
      </c>
      <c r="I85" s="101" t="s">
        <v>106</v>
      </c>
    </row>
    <row r="86" spans="1:9" s="33" customFormat="1" ht="16.5" customHeight="1" x14ac:dyDescent="0.2">
      <c r="A86" s="96" t="s">
        <v>122</v>
      </c>
      <c r="B86" s="96" t="s">
        <v>103</v>
      </c>
      <c r="C86" s="97">
        <v>252</v>
      </c>
      <c r="D86" s="97">
        <v>28111</v>
      </c>
      <c r="E86" s="97">
        <v>293</v>
      </c>
      <c r="F86" s="98">
        <v>546</v>
      </c>
      <c r="G86" s="99">
        <v>60235</v>
      </c>
      <c r="H86" s="99">
        <v>633</v>
      </c>
      <c r="I86" s="101">
        <f t="shared" si="1"/>
        <v>1.1604095563139931</v>
      </c>
    </row>
    <row r="87" spans="1:9" s="33" customFormat="1" ht="16.5" customHeight="1" x14ac:dyDescent="0.2">
      <c r="A87" s="96" t="s">
        <v>122</v>
      </c>
      <c r="B87" s="96" t="s">
        <v>18</v>
      </c>
      <c r="C87" s="97">
        <v>0</v>
      </c>
      <c r="D87" s="97">
        <v>6120</v>
      </c>
      <c r="E87" s="97">
        <v>156</v>
      </c>
      <c r="F87" s="98">
        <v>0</v>
      </c>
      <c r="G87" s="99">
        <v>0</v>
      </c>
      <c r="H87" s="99">
        <v>0</v>
      </c>
      <c r="I87" s="101">
        <f t="shared" si="1"/>
        <v>-1</v>
      </c>
    </row>
    <row r="88" spans="1:9" s="33" customFormat="1" ht="16.5" customHeight="1" x14ac:dyDescent="0.2">
      <c r="A88" s="96" t="s">
        <v>230</v>
      </c>
      <c r="B88" s="96" t="s">
        <v>196</v>
      </c>
      <c r="C88" s="97">
        <v>0</v>
      </c>
      <c r="D88" s="97">
        <v>0</v>
      </c>
      <c r="E88" s="97">
        <v>0</v>
      </c>
      <c r="F88" s="98">
        <v>0</v>
      </c>
      <c r="G88" s="99">
        <v>1</v>
      </c>
      <c r="H88" s="99">
        <v>2</v>
      </c>
      <c r="I88" s="101" t="s">
        <v>106</v>
      </c>
    </row>
    <row r="89" spans="1:9" s="33" customFormat="1" ht="16.5" customHeight="1" x14ac:dyDescent="0.2">
      <c r="A89" s="96" t="s">
        <v>230</v>
      </c>
      <c r="B89" s="96" t="s">
        <v>103</v>
      </c>
      <c r="C89" s="97">
        <v>126</v>
      </c>
      <c r="D89" s="97">
        <v>7560</v>
      </c>
      <c r="E89" s="97">
        <v>155</v>
      </c>
      <c r="F89" s="98">
        <v>0</v>
      </c>
      <c r="G89" s="99">
        <v>0</v>
      </c>
      <c r="H89" s="99">
        <v>0</v>
      </c>
      <c r="I89" s="101">
        <f t="shared" si="1"/>
        <v>-1</v>
      </c>
    </row>
    <row r="90" spans="1:9" s="33" customFormat="1" ht="16.5" customHeight="1" x14ac:dyDescent="0.2">
      <c r="A90" s="96" t="s">
        <v>123</v>
      </c>
      <c r="B90" s="96" t="s">
        <v>166</v>
      </c>
      <c r="C90" s="97">
        <v>20</v>
      </c>
      <c r="D90" s="97">
        <v>40</v>
      </c>
      <c r="E90" s="97">
        <v>27</v>
      </c>
      <c r="F90" s="98">
        <v>99</v>
      </c>
      <c r="G90" s="99">
        <v>99</v>
      </c>
      <c r="H90" s="99">
        <v>134</v>
      </c>
      <c r="I90" s="101">
        <f t="shared" si="1"/>
        <v>3.9629629629629628</v>
      </c>
    </row>
    <row r="91" spans="1:9" s="33" customFormat="1" ht="16.5" customHeight="1" x14ac:dyDescent="0.2">
      <c r="A91" s="96" t="s">
        <v>123</v>
      </c>
      <c r="B91" s="96" t="s">
        <v>99</v>
      </c>
      <c r="C91" s="97">
        <v>777</v>
      </c>
      <c r="D91" s="97">
        <v>43505</v>
      </c>
      <c r="E91" s="97">
        <v>827</v>
      </c>
      <c r="F91" s="98">
        <v>777</v>
      </c>
      <c r="G91" s="99">
        <v>43512</v>
      </c>
      <c r="H91" s="99">
        <v>827</v>
      </c>
      <c r="I91" s="101">
        <f t="shared" si="1"/>
        <v>0</v>
      </c>
    </row>
    <row r="92" spans="1:9" s="33" customFormat="1" ht="16.5" customHeight="1" x14ac:dyDescent="0.2">
      <c r="A92" s="96" t="s">
        <v>29</v>
      </c>
      <c r="B92" s="96" t="s">
        <v>27</v>
      </c>
      <c r="C92" s="97">
        <v>1088</v>
      </c>
      <c r="D92" s="97">
        <v>65280</v>
      </c>
      <c r="E92" s="97">
        <v>1639</v>
      </c>
      <c r="F92" s="98">
        <v>935</v>
      </c>
      <c r="G92" s="99">
        <v>56100</v>
      </c>
      <c r="H92" s="99">
        <v>1408</v>
      </c>
      <c r="I92" s="101">
        <f t="shared" si="1"/>
        <v>-0.14093959731543623</v>
      </c>
    </row>
    <row r="93" spans="1:9" s="33" customFormat="1" ht="16.5" customHeight="1" x14ac:dyDescent="0.2">
      <c r="A93" s="96" t="s">
        <v>124</v>
      </c>
      <c r="B93" s="96" t="s">
        <v>137</v>
      </c>
      <c r="C93" s="97">
        <v>0</v>
      </c>
      <c r="D93" s="97">
        <v>0</v>
      </c>
      <c r="E93" s="97">
        <v>0</v>
      </c>
      <c r="F93" s="98">
        <v>0</v>
      </c>
      <c r="G93" s="99">
        <v>5775</v>
      </c>
      <c r="H93" s="99">
        <v>80</v>
      </c>
      <c r="I93" s="101" t="s">
        <v>106</v>
      </c>
    </row>
    <row r="94" spans="1:9" s="33" customFormat="1" ht="16.5" customHeight="1" x14ac:dyDescent="0.2">
      <c r="A94" s="96" t="s">
        <v>124</v>
      </c>
      <c r="B94" s="96" t="s">
        <v>99</v>
      </c>
      <c r="C94" s="97">
        <v>103</v>
      </c>
      <c r="D94" s="97">
        <v>7928</v>
      </c>
      <c r="E94" s="97">
        <v>96</v>
      </c>
      <c r="F94" s="98">
        <v>42</v>
      </c>
      <c r="G94" s="99">
        <v>2352</v>
      </c>
      <c r="H94" s="99">
        <v>45</v>
      </c>
      <c r="I94" s="101">
        <f t="shared" si="1"/>
        <v>-0.53125</v>
      </c>
    </row>
    <row r="95" spans="1:9" s="33" customFormat="1" ht="16.5" customHeight="1" x14ac:dyDescent="0.2">
      <c r="A95" s="96" t="s">
        <v>124</v>
      </c>
      <c r="B95" s="96" t="s">
        <v>103</v>
      </c>
      <c r="C95" s="97">
        <v>412</v>
      </c>
      <c r="D95" s="97">
        <v>39009</v>
      </c>
      <c r="E95" s="97">
        <v>460</v>
      </c>
      <c r="F95" s="98">
        <v>349</v>
      </c>
      <c r="G95" s="99">
        <v>37406</v>
      </c>
      <c r="H95" s="99">
        <v>395</v>
      </c>
      <c r="I95" s="101">
        <f t="shared" si="1"/>
        <v>-0.14130434782608695</v>
      </c>
    </row>
    <row r="96" spans="1:9" s="33" customFormat="1" ht="16.5" customHeight="1" x14ac:dyDescent="0.2">
      <c r="A96" s="96" t="s">
        <v>125</v>
      </c>
      <c r="B96" s="96" t="s">
        <v>103</v>
      </c>
      <c r="C96" s="97">
        <v>81</v>
      </c>
      <c r="D96" s="97">
        <v>8925</v>
      </c>
      <c r="E96" s="97">
        <v>97</v>
      </c>
      <c r="F96" s="98">
        <v>60</v>
      </c>
      <c r="G96" s="99">
        <v>6720</v>
      </c>
      <c r="H96" s="99">
        <v>71</v>
      </c>
      <c r="I96" s="101">
        <f t="shared" si="1"/>
        <v>-0.26804123711340205</v>
      </c>
    </row>
    <row r="97" spans="1:9" s="33" customFormat="1" ht="16.5" customHeight="1" x14ac:dyDescent="0.2">
      <c r="A97" s="96" t="s">
        <v>126</v>
      </c>
      <c r="B97" s="96" t="s">
        <v>18</v>
      </c>
      <c r="C97" s="97">
        <v>0</v>
      </c>
      <c r="D97" s="97">
        <v>0</v>
      </c>
      <c r="E97" s="97">
        <v>0</v>
      </c>
      <c r="F97" s="98">
        <v>18</v>
      </c>
      <c r="G97" s="99">
        <v>18</v>
      </c>
      <c r="H97" s="99">
        <v>27</v>
      </c>
      <c r="I97" s="101" t="s">
        <v>106</v>
      </c>
    </row>
    <row r="98" spans="1:9" s="33" customFormat="1" ht="16.5" customHeight="1" x14ac:dyDescent="0.2">
      <c r="A98" s="96" t="s">
        <v>199</v>
      </c>
      <c r="B98" s="96" t="s">
        <v>18</v>
      </c>
      <c r="C98" s="97">
        <v>0</v>
      </c>
      <c r="D98" s="97">
        <v>0</v>
      </c>
      <c r="E98" s="97">
        <v>0</v>
      </c>
      <c r="F98" s="98">
        <v>54</v>
      </c>
      <c r="G98" s="99">
        <v>54</v>
      </c>
      <c r="H98" s="99">
        <v>81</v>
      </c>
      <c r="I98" s="101" t="s">
        <v>106</v>
      </c>
    </row>
    <row r="99" spans="1:9" s="33" customFormat="1" ht="16.5" customHeight="1" x14ac:dyDescent="0.2">
      <c r="A99" s="96" t="s">
        <v>200</v>
      </c>
      <c r="B99" s="96" t="s">
        <v>103</v>
      </c>
      <c r="C99" s="97">
        <v>41</v>
      </c>
      <c r="D99" s="97">
        <v>2763</v>
      </c>
      <c r="E99" s="97">
        <v>55</v>
      </c>
      <c r="F99" s="98">
        <v>41</v>
      </c>
      <c r="G99" s="99">
        <v>2763</v>
      </c>
      <c r="H99" s="99">
        <v>55</v>
      </c>
      <c r="I99" s="101">
        <f t="shared" si="1"/>
        <v>0</v>
      </c>
    </row>
    <row r="100" spans="1:9" s="33" customFormat="1" ht="16.5" customHeight="1" x14ac:dyDescent="0.2">
      <c r="A100" s="96" t="s">
        <v>127</v>
      </c>
      <c r="B100" s="96" t="s">
        <v>136</v>
      </c>
      <c r="C100" s="97">
        <v>0</v>
      </c>
      <c r="D100" s="97">
        <v>0</v>
      </c>
      <c r="E100" s="97">
        <v>0</v>
      </c>
      <c r="F100" s="98">
        <v>60</v>
      </c>
      <c r="G100" s="99">
        <v>3404</v>
      </c>
      <c r="H100" s="99">
        <v>57</v>
      </c>
      <c r="I100" s="101" t="s">
        <v>106</v>
      </c>
    </row>
    <row r="101" spans="1:9" s="33" customFormat="1" ht="16.5" customHeight="1" x14ac:dyDescent="0.2">
      <c r="A101" s="96" t="s">
        <v>127</v>
      </c>
      <c r="B101" s="96" t="s">
        <v>96</v>
      </c>
      <c r="C101" s="97">
        <v>80</v>
      </c>
      <c r="D101" s="97">
        <v>9280</v>
      </c>
      <c r="E101" s="97">
        <v>91</v>
      </c>
      <c r="F101" s="98">
        <v>449</v>
      </c>
      <c r="G101" s="99">
        <v>54741</v>
      </c>
      <c r="H101" s="99">
        <v>493</v>
      </c>
      <c r="I101" s="101">
        <f t="shared" si="1"/>
        <v>4.4175824175824179</v>
      </c>
    </row>
    <row r="102" spans="1:9" s="33" customFormat="1" ht="16.5" customHeight="1" x14ac:dyDescent="0.2">
      <c r="A102" s="96" t="s">
        <v>127</v>
      </c>
      <c r="B102" s="96" t="s">
        <v>97</v>
      </c>
      <c r="C102" s="97">
        <v>8</v>
      </c>
      <c r="D102" s="97">
        <v>960</v>
      </c>
      <c r="E102" s="97">
        <v>10</v>
      </c>
      <c r="F102" s="98">
        <v>0</v>
      </c>
      <c r="G102" s="99">
        <v>0</v>
      </c>
      <c r="H102" s="99">
        <v>0</v>
      </c>
      <c r="I102" s="101">
        <f t="shared" si="1"/>
        <v>-1</v>
      </c>
    </row>
    <row r="103" spans="1:9" s="33" customFormat="1" ht="16.5" customHeight="1" x14ac:dyDescent="0.2">
      <c r="A103" s="96" t="s">
        <v>127</v>
      </c>
      <c r="B103" s="96" t="s">
        <v>167</v>
      </c>
      <c r="C103" s="97">
        <v>235</v>
      </c>
      <c r="D103" s="97">
        <v>28200</v>
      </c>
      <c r="E103" s="97">
        <v>282</v>
      </c>
      <c r="F103" s="98">
        <v>0</v>
      </c>
      <c r="G103" s="99">
        <v>0</v>
      </c>
      <c r="H103" s="99">
        <v>0</v>
      </c>
      <c r="I103" s="101">
        <f t="shared" si="1"/>
        <v>-1</v>
      </c>
    </row>
    <row r="104" spans="1:9" s="33" customFormat="1" ht="16.5" customHeight="1" x14ac:dyDescent="0.2">
      <c r="A104" s="96" t="s">
        <v>127</v>
      </c>
      <c r="B104" s="96" t="s">
        <v>137</v>
      </c>
      <c r="C104" s="97">
        <v>0</v>
      </c>
      <c r="D104" s="97">
        <v>1821</v>
      </c>
      <c r="E104" s="97">
        <v>25</v>
      </c>
      <c r="F104" s="98">
        <v>700</v>
      </c>
      <c r="G104" s="99">
        <v>76504</v>
      </c>
      <c r="H104" s="99">
        <v>1071</v>
      </c>
      <c r="I104" s="101">
        <f t="shared" si="1"/>
        <v>41.84</v>
      </c>
    </row>
    <row r="105" spans="1:9" s="33" customFormat="1" ht="16.5" customHeight="1" x14ac:dyDescent="0.2">
      <c r="A105" s="96" t="s">
        <v>127</v>
      </c>
      <c r="B105" s="96" t="s">
        <v>168</v>
      </c>
      <c r="C105" s="97">
        <v>1906</v>
      </c>
      <c r="D105" s="97">
        <v>121220</v>
      </c>
      <c r="E105" s="97">
        <v>2311</v>
      </c>
      <c r="F105" s="98">
        <v>300</v>
      </c>
      <c r="G105" s="99">
        <v>18936</v>
      </c>
      <c r="H105" s="99">
        <v>360</v>
      </c>
      <c r="I105" s="101">
        <f t="shared" si="1"/>
        <v>-0.84422327996538293</v>
      </c>
    </row>
    <row r="106" spans="1:9" s="33" customFormat="1" ht="16.5" customHeight="1" x14ac:dyDescent="0.2">
      <c r="A106" s="96" t="s">
        <v>127</v>
      </c>
      <c r="B106" s="96" t="s">
        <v>224</v>
      </c>
      <c r="C106" s="97">
        <v>120</v>
      </c>
      <c r="D106" s="97">
        <v>13440</v>
      </c>
      <c r="E106" s="97">
        <v>148</v>
      </c>
      <c r="F106" s="98">
        <v>0</v>
      </c>
      <c r="G106" s="99">
        <v>0</v>
      </c>
      <c r="H106" s="99">
        <v>0</v>
      </c>
      <c r="I106" s="101">
        <f t="shared" si="1"/>
        <v>-1</v>
      </c>
    </row>
    <row r="107" spans="1:9" s="33" customFormat="1" ht="16.5" customHeight="1" x14ac:dyDescent="0.2">
      <c r="A107" s="96" t="s">
        <v>127</v>
      </c>
      <c r="B107" s="96" t="s">
        <v>99</v>
      </c>
      <c r="C107" s="97">
        <v>1516</v>
      </c>
      <c r="D107" s="97">
        <v>80745</v>
      </c>
      <c r="E107" s="97">
        <v>1537</v>
      </c>
      <c r="F107" s="98">
        <v>1414</v>
      </c>
      <c r="G107" s="99">
        <v>76797</v>
      </c>
      <c r="H107" s="99">
        <v>1459</v>
      </c>
      <c r="I107" s="101">
        <f t="shared" si="1"/>
        <v>-5.0748210800260249E-2</v>
      </c>
    </row>
    <row r="108" spans="1:9" s="33" customFormat="1" ht="16.5" customHeight="1" x14ac:dyDescent="0.2">
      <c r="A108" s="96" t="s">
        <v>127</v>
      </c>
      <c r="B108" s="96" t="s">
        <v>100</v>
      </c>
      <c r="C108" s="97">
        <v>302</v>
      </c>
      <c r="D108" s="97">
        <v>39160</v>
      </c>
      <c r="E108" s="97">
        <v>353</v>
      </c>
      <c r="F108" s="98">
        <v>212</v>
      </c>
      <c r="G108" s="99">
        <v>25141</v>
      </c>
      <c r="H108" s="99">
        <v>231</v>
      </c>
      <c r="I108" s="101">
        <f t="shared" si="1"/>
        <v>-0.34560906515580736</v>
      </c>
    </row>
    <row r="109" spans="1:9" s="33" customFormat="1" ht="16.5" customHeight="1" x14ac:dyDescent="0.2">
      <c r="A109" s="96" t="s">
        <v>127</v>
      </c>
      <c r="B109" s="96" t="s">
        <v>101</v>
      </c>
      <c r="C109" s="97">
        <v>73</v>
      </c>
      <c r="D109" s="97">
        <v>8760</v>
      </c>
      <c r="E109" s="97">
        <v>88</v>
      </c>
      <c r="F109" s="98">
        <v>0</v>
      </c>
      <c r="G109" s="99">
        <v>0</v>
      </c>
      <c r="H109" s="99">
        <v>0</v>
      </c>
      <c r="I109" s="101">
        <f t="shared" si="1"/>
        <v>-1</v>
      </c>
    </row>
    <row r="110" spans="1:9" s="33" customFormat="1" ht="16.5" customHeight="1" x14ac:dyDescent="0.2">
      <c r="A110" s="96" t="s">
        <v>127</v>
      </c>
      <c r="B110" s="96" t="s">
        <v>102</v>
      </c>
      <c r="C110" s="97">
        <v>20</v>
      </c>
      <c r="D110" s="97">
        <v>2400</v>
      </c>
      <c r="E110" s="97">
        <v>24</v>
      </c>
      <c r="F110" s="98">
        <v>0</v>
      </c>
      <c r="G110" s="99">
        <v>0</v>
      </c>
      <c r="H110" s="99">
        <v>0</v>
      </c>
      <c r="I110" s="101">
        <f t="shared" si="1"/>
        <v>-1</v>
      </c>
    </row>
    <row r="111" spans="1:9" s="33" customFormat="1" ht="16.5" customHeight="1" x14ac:dyDescent="0.2">
      <c r="A111" s="96" t="s">
        <v>127</v>
      </c>
      <c r="B111" s="96" t="s">
        <v>103</v>
      </c>
      <c r="C111" s="97">
        <v>33962</v>
      </c>
      <c r="D111" s="97">
        <v>2696822</v>
      </c>
      <c r="E111" s="97">
        <v>37672</v>
      </c>
      <c r="F111" s="98">
        <v>37792</v>
      </c>
      <c r="G111" s="99">
        <v>3091379</v>
      </c>
      <c r="H111" s="99">
        <v>41305</v>
      </c>
      <c r="I111" s="101">
        <f t="shared" si="1"/>
        <v>9.6437672541940966E-2</v>
      </c>
    </row>
    <row r="112" spans="1:9" s="33" customFormat="1" ht="16.5" customHeight="1" x14ac:dyDescent="0.2">
      <c r="A112" s="96" t="s">
        <v>127</v>
      </c>
      <c r="B112" s="96" t="s">
        <v>105</v>
      </c>
      <c r="C112" s="97">
        <v>2036</v>
      </c>
      <c r="D112" s="97">
        <v>220081</v>
      </c>
      <c r="E112" s="97">
        <v>1940</v>
      </c>
      <c r="F112" s="98">
        <v>680</v>
      </c>
      <c r="G112" s="99">
        <v>76356</v>
      </c>
      <c r="H112" s="99">
        <v>684</v>
      </c>
      <c r="I112" s="101">
        <f t="shared" si="1"/>
        <v>-0.64742268041237117</v>
      </c>
    </row>
    <row r="113" spans="1:9" s="33" customFormat="1" ht="16.5" customHeight="1" x14ac:dyDescent="0.2">
      <c r="A113" s="96" t="s">
        <v>204</v>
      </c>
      <c r="B113" s="96" t="s">
        <v>103</v>
      </c>
      <c r="C113" s="97">
        <v>0</v>
      </c>
      <c r="D113" s="97">
        <v>0</v>
      </c>
      <c r="E113" s="97">
        <v>0</v>
      </c>
      <c r="F113" s="98">
        <v>21</v>
      </c>
      <c r="G113" s="99">
        <v>1323</v>
      </c>
      <c r="H113" s="99">
        <v>27</v>
      </c>
      <c r="I113" s="101" t="s">
        <v>106</v>
      </c>
    </row>
    <row r="114" spans="1:9" s="33" customFormat="1" ht="16.5" customHeight="1" x14ac:dyDescent="0.2">
      <c r="A114" s="96" t="s">
        <v>204</v>
      </c>
      <c r="B114" s="96" t="s">
        <v>205</v>
      </c>
      <c r="C114" s="97">
        <v>0</v>
      </c>
      <c r="D114" s="97">
        <v>8160</v>
      </c>
      <c r="E114" s="97">
        <v>208</v>
      </c>
      <c r="F114" s="98">
        <v>0</v>
      </c>
      <c r="G114" s="99">
        <v>0</v>
      </c>
      <c r="H114" s="99">
        <v>0</v>
      </c>
      <c r="I114" s="101">
        <f t="shared" si="1"/>
        <v>-1</v>
      </c>
    </row>
    <row r="115" spans="1:9" s="33" customFormat="1" ht="16.5" customHeight="1" x14ac:dyDescent="0.2">
      <c r="A115" s="96" t="s">
        <v>231</v>
      </c>
      <c r="B115" s="96" t="s">
        <v>223</v>
      </c>
      <c r="C115" s="97">
        <v>630</v>
      </c>
      <c r="D115" s="97">
        <v>630</v>
      </c>
      <c r="E115" s="97">
        <v>475</v>
      </c>
      <c r="F115" s="98">
        <v>0</v>
      </c>
      <c r="G115" s="99">
        <v>0</v>
      </c>
      <c r="H115" s="99">
        <v>0</v>
      </c>
      <c r="I115" s="101">
        <f t="shared" si="1"/>
        <v>-1</v>
      </c>
    </row>
    <row r="116" spans="1:9" s="33" customFormat="1" ht="16.5" customHeight="1" x14ac:dyDescent="0.2">
      <c r="A116" s="96" t="s">
        <v>231</v>
      </c>
      <c r="B116" s="96" t="s">
        <v>99</v>
      </c>
      <c r="C116" s="97">
        <v>21</v>
      </c>
      <c r="D116" s="97">
        <v>1176</v>
      </c>
      <c r="E116" s="97">
        <v>22</v>
      </c>
      <c r="F116" s="98">
        <v>0</v>
      </c>
      <c r="G116" s="99">
        <v>0</v>
      </c>
      <c r="H116" s="99">
        <v>0</v>
      </c>
      <c r="I116" s="101">
        <f t="shared" si="1"/>
        <v>-1</v>
      </c>
    </row>
    <row r="117" spans="1:9" s="33" customFormat="1" ht="16.5" customHeight="1" x14ac:dyDescent="0.2">
      <c r="A117" s="96" t="s">
        <v>128</v>
      </c>
      <c r="B117" s="96" t="s">
        <v>99</v>
      </c>
      <c r="C117" s="97">
        <v>82</v>
      </c>
      <c r="D117" s="97">
        <v>5152</v>
      </c>
      <c r="E117" s="97">
        <v>81</v>
      </c>
      <c r="F117" s="98">
        <v>62</v>
      </c>
      <c r="G117" s="99">
        <v>3752</v>
      </c>
      <c r="H117" s="99">
        <v>66</v>
      </c>
      <c r="I117" s="101">
        <f t="shared" si="1"/>
        <v>-0.18518518518518517</v>
      </c>
    </row>
    <row r="118" spans="1:9" s="33" customFormat="1" ht="16.5" customHeight="1" x14ac:dyDescent="0.2">
      <c r="A118" s="96" t="s">
        <v>128</v>
      </c>
      <c r="B118" s="96" t="s">
        <v>103</v>
      </c>
      <c r="C118" s="97">
        <v>181</v>
      </c>
      <c r="D118" s="97">
        <v>17805</v>
      </c>
      <c r="E118" s="97">
        <v>161</v>
      </c>
      <c r="F118" s="98">
        <v>202</v>
      </c>
      <c r="G118" s="99">
        <v>20010</v>
      </c>
      <c r="H118" s="99">
        <v>199</v>
      </c>
      <c r="I118" s="101">
        <f t="shared" si="1"/>
        <v>0.2360248447204969</v>
      </c>
    </row>
    <row r="119" spans="1:9" s="33" customFormat="1" ht="16.5" customHeight="1" x14ac:dyDescent="0.2">
      <c r="A119" s="96" t="s">
        <v>180</v>
      </c>
      <c r="B119" s="96" t="s">
        <v>165</v>
      </c>
      <c r="C119" s="97">
        <v>0</v>
      </c>
      <c r="D119" s="97">
        <v>8908</v>
      </c>
      <c r="E119" s="97">
        <v>108</v>
      </c>
      <c r="F119" s="98">
        <v>0</v>
      </c>
      <c r="G119" s="99">
        <v>2173</v>
      </c>
      <c r="H119" s="99">
        <v>27</v>
      </c>
      <c r="I119" s="101">
        <f t="shared" si="1"/>
        <v>-0.75</v>
      </c>
    </row>
    <row r="120" spans="1:9" s="33" customFormat="1" ht="16.5" customHeight="1" x14ac:dyDescent="0.2">
      <c r="A120" s="96" t="s">
        <v>180</v>
      </c>
      <c r="B120" s="96" t="s">
        <v>137</v>
      </c>
      <c r="C120" s="97">
        <v>0</v>
      </c>
      <c r="D120" s="97">
        <v>0</v>
      </c>
      <c r="E120" s="97">
        <v>0</v>
      </c>
      <c r="F120" s="98">
        <v>0</v>
      </c>
      <c r="G120" s="99">
        <v>3841</v>
      </c>
      <c r="H120" s="99">
        <v>53</v>
      </c>
      <c r="I120" s="101" t="s">
        <v>106</v>
      </c>
    </row>
    <row r="121" spans="1:9" s="33" customFormat="1" ht="16.5" customHeight="1" x14ac:dyDescent="0.2">
      <c r="A121" s="96" t="s">
        <v>180</v>
      </c>
      <c r="B121" s="96" t="s">
        <v>134</v>
      </c>
      <c r="C121" s="97">
        <v>0</v>
      </c>
      <c r="D121" s="97">
        <v>6554</v>
      </c>
      <c r="E121" s="97">
        <v>82</v>
      </c>
      <c r="F121" s="98">
        <v>0</v>
      </c>
      <c r="G121" s="99">
        <v>8544</v>
      </c>
      <c r="H121" s="99">
        <v>107</v>
      </c>
      <c r="I121" s="101">
        <f t="shared" si="1"/>
        <v>0.3048780487804878</v>
      </c>
    </row>
    <row r="122" spans="1:9" s="33" customFormat="1" ht="16.5" customHeight="1" x14ac:dyDescent="0.2">
      <c r="A122" s="96" t="s">
        <v>129</v>
      </c>
      <c r="B122" s="96" t="s">
        <v>99</v>
      </c>
      <c r="C122" s="97">
        <v>1280</v>
      </c>
      <c r="D122" s="97">
        <v>73733</v>
      </c>
      <c r="E122" s="97">
        <v>1282</v>
      </c>
      <c r="F122" s="98">
        <v>330</v>
      </c>
      <c r="G122" s="99">
        <v>19240</v>
      </c>
      <c r="H122" s="99">
        <v>346</v>
      </c>
      <c r="I122" s="101">
        <f t="shared" si="1"/>
        <v>-0.73010920436817472</v>
      </c>
    </row>
    <row r="123" spans="1:9" s="33" customFormat="1" ht="16.5" customHeight="1" x14ac:dyDescent="0.2">
      <c r="A123" s="96" t="s">
        <v>129</v>
      </c>
      <c r="B123" s="96" t="s">
        <v>103</v>
      </c>
      <c r="C123" s="97">
        <v>17098</v>
      </c>
      <c r="D123" s="97">
        <v>1218565</v>
      </c>
      <c r="E123" s="97">
        <v>20972</v>
      </c>
      <c r="F123" s="98">
        <v>21933</v>
      </c>
      <c r="G123" s="99">
        <v>1499727</v>
      </c>
      <c r="H123" s="99">
        <v>26995</v>
      </c>
      <c r="I123" s="101">
        <f t="shared" si="1"/>
        <v>0.28719244707228686</v>
      </c>
    </row>
    <row r="124" spans="1:9" s="33" customFormat="1" ht="16.5" customHeight="1" x14ac:dyDescent="0.2">
      <c r="A124" s="96" t="s">
        <v>129</v>
      </c>
      <c r="B124" s="96" t="s">
        <v>134</v>
      </c>
      <c r="C124" s="97">
        <v>0</v>
      </c>
      <c r="D124" s="97">
        <v>7418</v>
      </c>
      <c r="E124" s="97">
        <v>78</v>
      </c>
      <c r="F124" s="98">
        <v>0</v>
      </c>
      <c r="G124" s="99">
        <v>0</v>
      </c>
      <c r="H124" s="99">
        <v>0</v>
      </c>
      <c r="I124" s="101">
        <f t="shared" si="1"/>
        <v>-1</v>
      </c>
    </row>
    <row r="125" spans="1:9" s="33" customFormat="1" ht="16.5" customHeight="1" x14ac:dyDescent="0.2">
      <c r="A125" s="96" t="s">
        <v>181</v>
      </c>
      <c r="B125" s="96" t="s">
        <v>27</v>
      </c>
      <c r="C125" s="97">
        <v>297</v>
      </c>
      <c r="D125" s="97">
        <v>17820</v>
      </c>
      <c r="E125" s="97">
        <v>447</v>
      </c>
      <c r="F125" s="98">
        <v>0</v>
      </c>
      <c r="G125" s="99">
        <v>0</v>
      </c>
      <c r="H125" s="99">
        <v>0</v>
      </c>
      <c r="I125" s="101">
        <f t="shared" si="1"/>
        <v>-1</v>
      </c>
    </row>
    <row r="126" spans="1:9" s="33" customFormat="1" ht="16.5" customHeight="1" x14ac:dyDescent="0.2">
      <c r="A126" s="96" t="s">
        <v>181</v>
      </c>
      <c r="B126" s="96" t="s">
        <v>18</v>
      </c>
      <c r="C126" s="97">
        <v>0</v>
      </c>
      <c r="D126" s="97">
        <v>0</v>
      </c>
      <c r="E126" s="97">
        <v>0</v>
      </c>
      <c r="F126" s="98">
        <v>36</v>
      </c>
      <c r="G126" s="99">
        <v>36</v>
      </c>
      <c r="H126" s="99">
        <v>54</v>
      </c>
      <c r="I126" s="100" t="s">
        <v>106</v>
      </c>
    </row>
    <row r="127" spans="1:9" s="33" customFormat="1" ht="16.5" customHeight="1" x14ac:dyDescent="0.2">
      <c r="A127" s="79"/>
      <c r="B127" s="65" t="s">
        <v>94</v>
      </c>
      <c r="C127" s="65">
        <f t="shared" ref="C127:H127" si="2">SUM(C16:C126)</f>
        <v>107524</v>
      </c>
      <c r="D127" s="65">
        <f t="shared" si="2"/>
        <v>7843922</v>
      </c>
      <c r="E127" s="67">
        <f t="shared" si="2"/>
        <v>127589</v>
      </c>
      <c r="F127" s="73">
        <f t="shared" si="2"/>
        <v>126734</v>
      </c>
      <c r="G127" s="74">
        <f t="shared" si="2"/>
        <v>9588499</v>
      </c>
      <c r="H127" s="74">
        <f t="shared" si="2"/>
        <v>151347</v>
      </c>
      <c r="I127" s="95">
        <f>(+H127-E127)/E127</f>
        <v>0.18620727492181927</v>
      </c>
    </row>
    <row r="128" spans="1:9" s="77" customFormat="1" ht="16.5" customHeight="1" x14ac:dyDescent="0.2">
      <c r="A128" s="75"/>
      <c r="B128" s="75"/>
      <c r="C128" s="75"/>
      <c r="D128" s="75"/>
      <c r="E128" s="75"/>
      <c r="F128" s="75"/>
      <c r="G128" s="78" t="s">
        <v>16</v>
      </c>
      <c r="H128" s="78"/>
      <c r="I128" s="76">
        <f>+(F127-C127)/C127</f>
        <v>0.17865778802871918</v>
      </c>
    </row>
    <row r="129" spans="1:9" s="33" customFormat="1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s="33" customFormat="1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s="33" customFormat="1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s="33" customFormat="1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s="33" customFormat="1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s="33" customFormat="1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s="33" customFormat="1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s="33" customFormat="1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s="33" customFormat="1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s="33" customFormat="1" x14ac:dyDescent="0.2">
      <c r="A138" s="4"/>
      <c r="B138" s="4"/>
      <c r="C138" s="4"/>
      <c r="D138" s="4"/>
      <c r="E138" s="4"/>
      <c r="F138" s="4"/>
      <c r="G138" s="4"/>
      <c r="H138" s="4"/>
      <c r="I138" s="4"/>
    </row>
  </sheetData>
  <mergeCells count="2">
    <mergeCell ref="A10:I10"/>
    <mergeCell ref="F11:I11"/>
  </mergeCells>
  <pageMargins left="0.7" right="0.7" top="0.75" bottom="1.02" header="0.3" footer="0.3"/>
  <pageSetup paperSize="9" scale="90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2024-03-02T14:10:43Z</cp:lastPrinted>
  <dcterms:created xsi:type="dcterms:W3CDTF">2015-04-15T02:22:17Z</dcterms:created>
  <dcterms:modified xsi:type="dcterms:W3CDTF">2024-06-01T14:32:30Z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